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D:\1.งานพัสดุ\1.แผนการจัดซื้อจัดจ้างสรุปผลรายงานการจัดซื้อจัดจ้าง\5.รานงานสรุปผลการจัดซื้อจัดจ้างหรือจัดหาพัสดุประจำปี ITAo17 อยู่ร่วมหัวข้อสรุปผลประจำปี ลงปีละครั้ง\สรุปผลการจัดซื้อจัดจ้าง ประจำปี 2567\"/>
    </mc:Choice>
  </mc:AlternateContent>
  <xr:revisionPtr revIDLastSave="0" documentId="13_ncr:1_{11FA92A9-0DB4-43CC-A4B8-0C46E24AA4F6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0" i="2" l="1"/>
  <c r="T15" i="2"/>
  <c r="T21" i="2"/>
  <c r="T24" i="2"/>
  <c r="T25" i="2"/>
  <c r="T29" i="2"/>
  <c r="T38" i="2"/>
  <c r="T41" i="2"/>
  <c r="T53" i="2"/>
  <c r="T64" i="2"/>
  <c r="T66" i="2"/>
  <c r="T72" i="2"/>
  <c r="F11" i="1"/>
  <c r="F6" i="1"/>
  <c r="M67" i="2"/>
  <c r="N67" i="2" s="1"/>
  <c r="N66" i="2"/>
  <c r="M66" i="2"/>
  <c r="M65" i="2"/>
  <c r="N65" i="2" s="1"/>
  <c r="N60" i="2"/>
  <c r="M60" i="2"/>
  <c r="N59" i="2"/>
  <c r="M59" i="2"/>
  <c r="M64" i="2"/>
  <c r="N64" i="2" s="1"/>
  <c r="M63" i="2"/>
  <c r="N63" i="2" s="1"/>
  <c r="M62" i="2"/>
  <c r="N62" i="2" s="1"/>
  <c r="M61" i="2"/>
  <c r="N61" i="2" s="1"/>
  <c r="N58" i="2"/>
  <c r="M58" i="2"/>
  <c r="N57" i="2"/>
  <c r="M57" i="2"/>
  <c r="N56" i="2"/>
  <c r="M56" i="2"/>
  <c r="N55" i="2"/>
  <c r="M55" i="2"/>
  <c r="N54" i="2"/>
  <c r="M54" i="2"/>
  <c r="N7" i="2" l="1"/>
  <c r="M6" i="2"/>
  <c r="N6" i="2" s="1"/>
  <c r="N38" i="2"/>
  <c r="M38" i="2"/>
  <c r="N8" i="2"/>
  <c r="N47" i="2"/>
  <c r="M47" i="2"/>
  <c r="N46" i="2"/>
  <c r="M46" i="2"/>
  <c r="N45" i="2"/>
  <c r="M45" i="2"/>
  <c r="N44" i="2"/>
  <c r="M44" i="2"/>
  <c r="N43" i="2"/>
  <c r="M43" i="2"/>
  <c r="N42" i="2"/>
  <c r="M42" i="2"/>
  <c r="M53" i="2"/>
  <c r="N53" i="2" s="1"/>
  <c r="M52" i="2"/>
  <c r="N52" i="2" s="1"/>
  <c r="M51" i="2"/>
  <c r="N51" i="2" s="1"/>
  <c r="M50" i="2"/>
  <c r="N50" i="2" s="1"/>
  <c r="M49" i="2"/>
  <c r="N49" i="2" s="1"/>
  <c r="M48" i="2"/>
  <c r="N48" i="2" s="1"/>
  <c r="V21" i="2" l="1"/>
  <c r="V22" i="2" s="1"/>
</calcChain>
</file>

<file path=xl/sharedStrings.xml><?xml version="1.0" encoding="utf-8"?>
<sst xmlns="http://schemas.openxmlformats.org/spreadsheetml/2006/main" count="884" uniqueCount="276">
  <si>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</si>
  <si>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</si>
  <si>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</si>
  <si>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</si>
  <si>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</si>
  <si>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</si>
  <si>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</si>
  <si>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</si>
  <si>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</si>
  <si>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</si>
  <si>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</si>
  <si>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</si>
  <si>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</si>
  <si>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</si>
  <si>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</si>
  <si>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</si>
  <si>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</si>
  <si>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</si>
  <si>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</si>
  <si>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</si>
  <si>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</si>
  <si>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</si>
  <si>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</si>
  <si>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</si>
  <si>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</si>
  <si>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</si>
  <si>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</si>
  <si>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</si>
  <si>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</si>
  <si>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</si>
  <si>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</si>
  <si>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</si>
  <si>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</si>
  <si>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</si>
  <si>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</si>
  <si>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</si>
  <si>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</si>
  <si>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</si>
  <si>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</si>
  <si>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</si>
  <si>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</si>
  <si>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</si>
  <si>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</si>
  <si>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</si>
  <si>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</si>
  <si>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</si>
  <si>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</si>
  <si>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</si>
  <si>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</si>
  <si>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</si>
  <si>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</si>
  <si>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</si>
  <si>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</si>
  <si>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</si>
  <si>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</si>
  <si>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</si>
  <si>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</si>
  <si>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</si>
  <si>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</si>
  <si>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</si>
  <si>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</si>
  <si>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</si>
  <si>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</si>
  <si>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</si>
  <si>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</si>
  <si>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</si>
  <si>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</si>
  <si>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</si>
  <si>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</si>
  <si>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</si>
  <si>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</si>
  <si>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</si>
  <si>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</si>
  <si>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</si>
  <si>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</si>
  <si>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</si>
  <si>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</si>
  <si>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</si>
  <si>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</si>
  <si>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</si>
  <si>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</si>
  <si>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</si>
  <si>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</si>
  <si>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</si>
  <si>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</si>
  <si>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</si>
  <si>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</si>
  <si>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</si>
  <si>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</si>
  <si>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</si>
  <si>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</si>
  <si>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</si>
  <si>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</si>
  <si>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</si>
  <si>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</si>
  <si>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</si>
  <si>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</si>
  <si>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</si>
  <si>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</si>
  <si>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</si>
  <si>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</si>
  <si>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</si>
  <si>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</si>
  <si>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</si>
  <si>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</si>
  <si>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</si>
  <si>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</si>
  <si>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</si>
  <si>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</si>
  <si>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</si>
  <si>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</si>
  <si>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</si>
  <si>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</si>
  <si>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</si>
  <si>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</si>
  <si>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</si>
  <si>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</si>
  <si>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</si>
  <si>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</si>
  <si>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</si>
  <si>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</si>
  <si>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</si>
  <si>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</si>
  <si>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</si>
  <si>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</si>
  <si>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</si>
  <si>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</si>
  <si>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</si>
  <si>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</si>
  <si>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</si>
  <si>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</si>
  <si>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</si>
  <si>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</si>
  <si>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</si>
  <si>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</si>
  <si>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</si>
  <si>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</si>
  <si>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</si>
  <si>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</si>
  <si>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</si>
  <si>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</si>
  <si>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</si>
  <si>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</si>
  <si>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</si>
  <si>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มหาดไทย</t>
  </si>
  <si>
    <t>องค์การบริหารส่วนตำบลพะงาด</t>
  </si>
  <si>
    <t>ขามสะแกแสง</t>
  </si>
  <si>
    <t>อื่น ๆ</t>
  </si>
  <si>
    <t>สิ้นสุดสัญญา</t>
  </si>
  <si>
    <t>รายงานสรุปผลการจัดซื้อจัดจ้างของ องค์การบริหารส่วนตำบลพะงาด</t>
  </si>
  <si>
    <t>จ้างเหมาซ่อมแซมเครื่องสูบน้ำ (กองช่าง)</t>
  </si>
  <si>
    <t>ตังปักโคราช</t>
  </si>
  <si>
    <t>สิทธิพัฒน์เจริญยนต์</t>
  </si>
  <si>
    <t>จัดซื้อวัสดุไฟฟ้า (กองช่าง)</t>
  </si>
  <si>
    <t>จัดซื้อวัสดุอื่น (กองช่าง)</t>
  </si>
  <si>
    <t>นายสมศักดิ์ จีนสันเทียะ</t>
  </si>
  <si>
    <t>ลำดับที่</t>
  </si>
  <si>
    <t>ร้านช่างหนุ่ย</t>
  </si>
  <si>
    <t>จ้างเหมาซ่อมแซมเครื่องสูบน้ำ (สำนักปลัด)</t>
  </si>
  <si>
    <t>จ้างเหมาซ่อมแซมรถยนต์ (กองช่าง)</t>
  </si>
  <si>
    <t>จ้างเหมาตีป่าพร้อมฝังกลบ</t>
  </si>
  <si>
    <t>จ้างเหมาเช่าเครื่องถ่าย (สำนักปลัด)</t>
  </si>
  <si>
    <t>โคราชโอเอ</t>
  </si>
  <si>
    <t>จ้างเหมาเช่าเครื่องถ่าย (กองคลัง)</t>
  </si>
  <si>
    <t>จ้างเหมาเช่าเครื่องถ่าย (กองช่าง)</t>
  </si>
  <si>
    <t>จ้างเหมาเช่าเครื่องถ่าย (กองการศึกษา)</t>
  </si>
  <si>
    <t xml:space="preserve">จ้างเหมาซ่อมแซมรถยนต์ </t>
  </si>
  <si>
    <t>จัดซื้อวัสดุสำนักงาน  (สำนักปลัด)</t>
  </si>
  <si>
    <t>บริษัมรวมวิทยา</t>
  </si>
  <si>
    <t>จัดซื้อวัสดุคอมพิวเตอร์ (กองสวัสดิการ)</t>
  </si>
  <si>
    <t xml:space="preserve">สุภวัชร์เอ็นวายเซ็นเตอร์ </t>
  </si>
  <si>
    <t xml:space="preserve">จัดซื้อวัสดุคอมพิวเตอร์ </t>
  </si>
  <si>
    <t>จ้างเหมาตกแต่งรถธิดาพริก</t>
  </si>
  <si>
    <t>นายเกริกไกร  เกยสูงเนิน</t>
  </si>
  <si>
    <t>จ้างเหมาตกแต่งรถเทิดพระเกียรติ</t>
  </si>
  <si>
    <t>นายสมพงษ์  จันทร์สูงเนิน</t>
  </si>
  <si>
    <t>จ้างเหมาตกแต่งเต๊นท์และร้านจำหน่ายผลผลิต</t>
  </si>
  <si>
    <t>จ้างเหมาเช่าชุดพร้อมแต่งหน้า</t>
  </si>
  <si>
    <t>นางสาวธนภัทร  ทุมกลาง</t>
  </si>
  <si>
    <t>จ้างเหมาเช่าเครื่องเสียง</t>
  </si>
  <si>
    <t>นายธนายุทธ แอบหมื่นไวย</t>
  </si>
  <si>
    <t>จัดซื้อวัสดุไฟฟ้า</t>
  </si>
  <si>
    <t>จัดซื้อวัสดุก่อสร้าง (หินคลุก)</t>
  </si>
  <si>
    <t>โชคเจนณรงค์</t>
  </si>
  <si>
    <t>จัดซื้อคอมพิวเตอร์</t>
  </si>
  <si>
    <t>หจก.ประกายแก้วเซ็นเตอร์</t>
  </si>
  <si>
    <t>จัดซื้อใบเสร็จรับเงินค่าน้ำ</t>
  </si>
  <si>
    <t>นางจุรี  หนูเอียด</t>
  </si>
  <si>
    <t>จ้างเหมาเช่ายานพาหนะ(ศูนย์เด็ก)</t>
  </si>
  <si>
    <t>นางสาวศรัญพร  ฆ้องโนนสูง</t>
  </si>
  <si>
    <t xml:space="preserve">จ้างเหมาซ่อมแซมเครื่องปรับอากาศ </t>
  </si>
  <si>
    <t>ร้านบูรพาแอร์และไฟฟ้า</t>
  </si>
  <si>
    <t xml:space="preserve">จ้างเหมาซ่อมแซมรถยนต์กู้ชีพ </t>
  </si>
  <si>
    <t>ร้านสิทธิพัฒน์เจริญยนต์</t>
  </si>
  <si>
    <t>จัดซื้อวัสดุก่อสร้าง(กิจการประปา)</t>
  </si>
  <si>
    <t>บริษัทสุภวัชร์เอ็นวายเซ็นเตอร์</t>
  </si>
  <si>
    <t xml:space="preserve">จ้างเหมาซ่อมแซมประตูสำนักงาน </t>
  </si>
  <si>
    <t>นายสมบูรณ์  ธงไชย</t>
  </si>
  <si>
    <t xml:space="preserve">จ้างเหมาซ่อมแซมรถยนต์ งพ 973 นม </t>
  </si>
  <si>
    <t>0305550001141</t>
  </si>
  <si>
    <t>บริษัทเอกสหกรุ๊ปมอเตอร์จำกัด</t>
  </si>
  <si>
    <t>จัดซื้อวัสดุสำนักงาน (กองคลัง)</t>
  </si>
  <si>
    <t>0305559004968</t>
  </si>
  <si>
    <t>บริษัทรวมวิทยาจำกัด</t>
  </si>
  <si>
    <t>จัดซื้อวัสดุสำนักงาน (กองการศึกษา)</t>
  </si>
  <si>
    <t>จัดซื้อวัสดุสำนักงาน (สำนักปลัด)</t>
  </si>
  <si>
    <t>จ้างเหมาเช่าชุดพร้อมแต่งหน้ารำบวงสรวง</t>
  </si>
  <si>
    <t>3301100358171</t>
  </si>
  <si>
    <t>นางหลงมา  จอหอนอก</t>
  </si>
  <si>
    <t>จ้างเหมาเช่าชุดพร้อมแต่งหน้ารำโทน</t>
  </si>
  <si>
    <t>จัดซื้อน้ำยาพ่นสารเคมีกำจัดยุงลายและทราย</t>
  </si>
  <si>
    <t>0305557000752</t>
  </si>
  <si>
    <t>บริษัทสุภวัชร์เอ็นวายเซ็นเตอร์จำกัด</t>
  </si>
  <si>
    <t>ประจำปีงบประมาณ พ.ศ. 2567</t>
  </si>
  <si>
    <t>จ้างเหมาซ่อมแซมรถยนต์กู้ชีพ หมายเลขทะเบียน กษ 825</t>
  </si>
  <si>
    <t>จัดซื้อมิเตอร์น้ำ(งานกิจการประปา)</t>
  </si>
  <si>
    <t>บริษัทสุภวัชน์เอ็นวาย เซ็นเตอร์ จำกัด</t>
  </si>
  <si>
    <t>โครงการก่อสร้างถนนคอนกรีตเสริมเหล็ก หมู่ 1</t>
  </si>
  <si>
    <t>ลงนามในสัญญา</t>
  </si>
  <si>
    <t>0303535002955</t>
  </si>
  <si>
    <t>ห้างหุ้นส่วนจำกัด เค.ซี.นอร์ทอีส</t>
  </si>
  <si>
    <t>จัดซื้อวัสดุก่อสร้าง(งานกิจการประปา)</t>
  </si>
  <si>
    <t>บริษัทสุภวัชน์เอ็นวายเซ็นเตอร์ จำกัด</t>
  </si>
  <si>
    <t>จ้างเหมาซ่อมฝ้าอาคารศูนย์พัฒนาเด็กเล็ก</t>
  </si>
  <si>
    <t>1309901055011</t>
  </si>
  <si>
    <t>จัดซื้อวัสดุก่อสร้าง(หินคลุก)</t>
  </si>
  <si>
    <t>3301100302583</t>
  </si>
  <si>
    <t>โชคเจนณรงค์พาณิชย์</t>
  </si>
  <si>
    <t>จัดซื้อวัสดุไฟฟ้า(กองช่าง)</t>
  </si>
  <si>
    <t>11 มิ.ย-67</t>
  </si>
  <si>
    <t>จัดซื้อวัสดุก่อสร้างบ้านผู้ยากไร้ (กองสวัดิการสังคม)</t>
  </si>
  <si>
    <t>3301000787011</t>
  </si>
  <si>
    <t>PPค้าวัสดุ</t>
  </si>
  <si>
    <t>จัดซื้อวัสดุก่อสร้างบ้านผู้ยากไร้ หมู่ 4 (กองสวัดการสังคม)</t>
  </si>
  <si>
    <t>จ้างเหมาฉีดพ่นหมอกควัน</t>
  </si>
  <si>
    <t>3301100110145</t>
  </si>
  <si>
    <t>นายบรรเจิด  หวังมวนกลาง</t>
  </si>
  <si>
    <t>จ้างเหมาแบคโฮ เพื่อซ่อมแซมและวางท่อประปา หมู่ 4</t>
  </si>
  <si>
    <t>จัดซื้อวัสดุสำนักงาน (กองช่าง)</t>
  </si>
  <si>
    <t>จัดซื้อครุภัณฑ์สำนักงาน (กองสวัสดิการ)</t>
  </si>
  <si>
    <t>0303549001166</t>
  </si>
  <si>
    <t>ห้างหุ้นส่วนจำกัด นครราชสีมา เพชรประทีป</t>
  </si>
  <si>
    <t>จัดซื้อวัสดุก่อสร้าง (กองการประปา)</t>
  </si>
  <si>
    <t>จัดซื้อครุภัณฑ์สำนักงาน (สำนักปลัด งานป้องกัน)</t>
  </si>
  <si>
    <t>จัดซื้อวัคซีนพิษสุนัขบ้า</t>
  </si>
  <si>
    <t>0305559003465</t>
  </si>
  <si>
    <t>บริษัทไอโอที คอนซัลดิ้งแอนด์เทรนนิ่ง</t>
  </si>
  <si>
    <t>คอลัมน์1</t>
  </si>
  <si>
    <t>จ้างเหมาซ่อมแซมรถยนต์ หมายเลขทะเบียน กน 4914</t>
  </si>
  <si>
    <t>67079022584</t>
  </si>
  <si>
    <t>บริษัทตังปักโคราช</t>
  </si>
  <si>
    <t>จัดซื้อวัสดุคอมพิวเตอร์ (กองการศึกษา)</t>
  </si>
  <si>
    <t>จัดซื้อวัสดุงานบ้านงานครัว (กองการศึกษา)</t>
  </si>
  <si>
    <t>จ้างเหมาขยายเขตประปา บ้านดอนพะงาด หมู่ 5</t>
  </si>
  <si>
    <t>จัดซื้อวัสดุสำนักงาน (กองสวัสดิการสังคม)</t>
  </si>
  <si>
    <t>จ้างเหมาซ่อมแซมเครื่องปรับอากาศ (กองการศึกษา)</t>
  </si>
  <si>
    <t>3301000767129</t>
  </si>
  <si>
    <t>บูรพาแอร์และไฟฟ้า</t>
  </si>
  <si>
    <t>โครงการปรับปรุงถนนลงหินคลุกภายในตำบล</t>
  </si>
  <si>
    <t>โครงการก่อสร้างถนนคอนกรีตเสริมเหล็ก หมู่ 10</t>
  </si>
  <si>
    <t>0303560004079</t>
  </si>
  <si>
    <t>ห้างหุ้นส่วนจำกัด ศิลาทอง 2559</t>
  </si>
  <si>
    <t>โครงการก่อสร้างถนนคอนกรีตเสริมเหล็ก หมู่ 7</t>
  </si>
  <si>
    <t>0303558004431</t>
  </si>
  <si>
    <t>ห้างหุ้นส่วนจำกัด ณภัทรธิดา คอนสตรัคชั่น</t>
  </si>
  <si>
    <t>โครงการก่อสร้างถนนคอนกรีตเสริมเหล็ก หมู่ 9</t>
  </si>
  <si>
    <t>จัดซื้อวัสดุก่อสร้าง (กองสวัสดิการ)</t>
  </si>
  <si>
    <t>จ้างเหมาซ่อมแซมรถยนต์ (สำนักปลัด)</t>
  </si>
  <si>
    <t>จ้างก่อสร้างโครงการก่อสร้างถนน คสล. หมู่ 1</t>
  </si>
  <si>
    <t>จัดซื้อวัสดุก่อสร้างงานกิจการประปา</t>
  </si>
  <si>
    <t>ห้างหุ้นส่วนจำกัด บุญไทยแมซีนเนอรี่</t>
  </si>
  <si>
    <t>จ้างเหมาเช่าเครื่องถ่ายเอกสาร สำนักปลัด</t>
  </si>
  <si>
    <t>ห้างหุ้นส่วนจำกัด โคราช โอเอ</t>
  </si>
  <si>
    <t>จ้างเหมาเช่าเครื่องถ่ายเอกสาร กองคลัง</t>
  </si>
  <si>
    <t>จ้างเหมาเช่าเครื่องถ่ายเอกสาร กองช่าง</t>
  </si>
  <si>
    <t>จ้างเหมาเช่าเครื่องถ่ายเอกสาร กองการศึกษา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</si>
</sst>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5">
    <font>
      <sz val="11"/>
      <color theme="1"/>
      <name val="Calibri"/>
      <scheme val="minor"/>
    </font>
    <font>
      <sz val="18"/>
      <color theme="1"/>
      <name val="Sarabun"/>
    </font>
    <font>
      <sz val="11"/>
      <color theme="1"/>
      <name val="Calibri"/>
      <family val="2"/>
      <scheme val="minor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H SarabunPSK"/>
      <family val="2"/>
    </font>
    <font>
      <sz val="18"/>
      <color rgb="FF000000"/>
      <name val="TH SarabunPSK"/>
      <family val="2"/>
    </font>
    <font>
      <b/>
      <sz val="18"/>
      <color theme="1"/>
      <name val="TH SarabunPSK"/>
      <family val="2"/>
    </font>
    <font>
      <b/>
      <sz val="12"/>
      <color theme="1"/>
      <name val="TH SarabunPSK"/>
      <family val="2"/>
    </font>
    <font>
      <sz val="16"/>
      <color rgb="FFFF0000"/>
      <name val="TH SarabunPSK"/>
      <family val="2"/>
    </font>
    <font>
      <b/>
      <sz val="12"/>
      <color rgb="FFFF0000"/>
      <name val="TH SarabunPSK"/>
      <family val="2"/>
    </font>
    <font>
      <sz val="12"/>
      <color rgb="FFFF0000"/>
      <name val="TH SarabunPSK"/>
      <family val="2"/>
    </font>
    <font>
      <sz val="12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3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43" fontId="3" fillId="0" borderId="2" xfId="1" applyFont="1" applyBorder="1"/>
    <xf numFmtId="0" fontId="4" fillId="0" borderId="2" xfId="0" applyFont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center"/>
    </xf>
    <xf numFmtId="0" fontId="8" fillId="0" borderId="1" xfId="0" applyFont="1" applyBorder="1"/>
    <xf numFmtId="0" fontId="9" fillId="0" borderId="0" xfId="0" applyFont="1"/>
    <xf numFmtId="0" fontId="4" fillId="0" borderId="2" xfId="0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5" fontId="3" fillId="0" borderId="2" xfId="0" applyNumberFormat="1" applyFont="1" applyBorder="1" applyAlignment="1">
      <alignment horizontal="center"/>
    </xf>
    <xf numFmtId="43" fontId="3" fillId="0" borderId="2" xfId="0" applyNumberFormat="1" applyFont="1" applyBorder="1"/>
    <xf numFmtId="15" fontId="3" fillId="0" borderId="6" xfId="0" applyNumberFormat="1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43" fontId="5" fillId="0" borderId="0" xfId="1" applyFont="1"/>
    <xf numFmtId="4" fontId="5" fillId="0" borderId="0" xfId="0" applyNumberFormat="1" applyFont="1"/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/>
    <xf numFmtId="43" fontId="3" fillId="3" borderId="2" xfId="1" applyFont="1" applyFill="1" applyBorder="1"/>
    <xf numFmtId="1" fontId="3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15" fontId="3" fillId="2" borderId="2" xfId="0" applyNumberFormat="1" applyFont="1" applyFill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" fontId="11" fillId="0" borderId="4" xfId="0" applyNumberFormat="1" applyFont="1" applyBorder="1"/>
    <xf numFmtId="0" fontId="11" fillId="0" borderId="3" xfId="0" applyFont="1" applyBorder="1"/>
    <xf numFmtId="4" fontId="11" fillId="0" borderId="5" xfId="0" applyNumberFormat="1" applyFont="1" applyBorder="1"/>
    <xf numFmtId="0" fontId="11" fillId="0" borderId="1" xfId="0" applyFont="1" applyBorder="1"/>
    <xf numFmtId="4" fontId="11" fillId="0" borderId="1" xfId="0" applyNumberFormat="1" applyFont="1" applyBorder="1"/>
    <xf numFmtId="0" fontId="7" fillId="0" borderId="2" xfId="0" applyFont="1" applyBorder="1"/>
    <xf numFmtId="43" fontId="4" fillId="0" borderId="2" xfId="0" applyNumberFormat="1" applyFont="1" applyBorder="1"/>
    <xf numFmtId="0" fontId="4" fillId="0" borderId="9" xfId="0" applyFont="1" applyBorder="1"/>
    <xf numFmtId="0" fontId="4" fillId="0" borderId="7" xfId="0" applyFont="1" applyBorder="1"/>
    <xf numFmtId="0" fontId="4" fillId="0" borderId="8" xfId="0" applyFont="1" applyBorder="1"/>
    <xf numFmtId="43" fontId="4" fillId="0" borderId="2" xfId="1" applyFont="1" applyBorder="1" applyAlignment="1">
      <alignment horizontal="center"/>
    </xf>
    <xf numFmtId="43" fontId="4" fillId="0" borderId="2" xfId="1" applyFont="1" applyBorder="1"/>
    <xf numFmtId="0" fontId="4" fillId="0" borderId="10" xfId="0" applyFont="1" applyBorder="1"/>
    <xf numFmtId="43" fontId="4" fillId="0" borderId="8" xfId="0" applyNumberFormat="1" applyFont="1" applyBorder="1"/>
    <xf numFmtId="0" fontId="4" fillId="0" borderId="11" xfId="0" applyFont="1" applyBorder="1"/>
    <xf numFmtId="43" fontId="12" fillId="0" borderId="2" xfId="0" applyNumberFormat="1" applyFont="1" applyBorder="1"/>
    <xf numFmtId="15" fontId="13" fillId="0" borderId="2" xfId="0" applyNumberFormat="1" applyFont="1" applyBorder="1" applyAlignment="1">
      <alignment horizontal="center"/>
    </xf>
    <xf numFmtId="43" fontId="12" fillId="0" borderId="2" xfId="1" applyFont="1" applyBorder="1"/>
    <xf numFmtId="1" fontId="3" fillId="0" borderId="0" xfId="0" applyNumberFormat="1" applyFont="1" applyAlignment="1">
      <alignment horizontal="center"/>
    </xf>
    <xf numFmtId="15" fontId="14" fillId="0" borderId="2" xfId="0" applyNumberFormat="1" applyFont="1" applyBorder="1" applyAlignment="1">
      <alignment horizontal="center"/>
    </xf>
    <xf numFmtId="43" fontId="4" fillId="2" borderId="2" xfId="0" applyNumberFormat="1" applyFont="1" applyFill="1" applyBorder="1"/>
    <xf numFmtId="0" fontId="5" fillId="0" borderId="0" xfId="0" applyFont="1" applyAlignment="1">
      <alignment horizontal="center"/>
    </xf>
    <xf numFmtId="0" fontId="5" fillId="0" borderId="0" xfId="0" applyFont="1"/>
  </cellXfs>
  <cellStyles count="2">
    <cellStyle name="จุลภาค" xfId="1" builtinId="3"/>
    <cellStyle name="ปกติ" xfId="0" builtinId="0"/>
  </cellStyles>
  <dxfs count="46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strike val="0"/>
        <outline val="0"/>
        <shadow val="0"/>
        <u val="none"/>
        <vertAlign val="baseline"/>
        <sz val="12"/>
        <color theme="1"/>
        <name val="TH SarabunPSK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theme="1"/>
        <name val="TH SarabunPSK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strike val="0"/>
        <outline val="0"/>
        <shadow val="0"/>
        <u val="none"/>
        <vertAlign val="baseline"/>
        <sz val="12"/>
        <color theme="1"/>
        <name val="TH SarabunPSK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strike val="0"/>
        <outline val="0"/>
        <shadow val="0"/>
        <u val="none"/>
        <vertAlign val="baseline"/>
        <sz val="12"/>
        <color theme="1"/>
        <name val="TH SarabunPSK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strike val="0"/>
        <outline val="0"/>
        <shadow val="0"/>
        <u val="none"/>
        <vertAlign val="baseline"/>
        <sz val="12"/>
        <color theme="1"/>
        <name val="TH SarabunPSK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strike val="0"/>
        <outline val="0"/>
        <shadow val="0"/>
        <u val="none"/>
        <vertAlign val="baseline"/>
        <sz val="12"/>
        <color theme="1"/>
        <name val="TH SarabunPSK"/>
        <scheme val="none"/>
      </font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numFmt numFmtId="35" formatCode="_-* #,##0.00_-;\-* #,##0.00_-;_-* &quot;-&quot;??_-;_-@_-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strike val="0"/>
        <outline val="0"/>
        <shadow val="0"/>
        <u val="none"/>
        <vertAlign val="baseline"/>
        <sz val="12"/>
        <color theme="1"/>
        <name val="TH SarabunPSK"/>
        <scheme val="none"/>
      </font>
      <numFmt numFmtId="35" formatCode="_-* #,##0.00_-;\-* #,##0.00_-;_-* &quot;-&quot;??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numFmt numFmtId="35" formatCode="_-* #,##0.00_-;\-* #,##0.00_-;_-* &quot;-&quot;??_-;_-@_-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strike val="0"/>
        <outline val="0"/>
        <shadow val="0"/>
        <u val="none"/>
        <vertAlign val="baseline"/>
        <sz val="12"/>
        <color theme="1"/>
        <name val="TH SarabunPSK"/>
        <scheme val="none"/>
      </font>
      <numFmt numFmtId="35" formatCode="_-* #,##0.00_-;\-* #,##0.00_-;_-* &quot;-&quot;??_-;_-@_-"/>
      <border diagonalUp="0" diagonalDown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strike val="0"/>
        <outline val="0"/>
        <shadow val="0"/>
        <u val="none"/>
        <vertAlign val="baseline"/>
        <sz val="12"/>
        <color theme="1"/>
        <name val="TH SarabunPSK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strike val="0"/>
        <outline val="0"/>
        <shadow val="0"/>
        <u val="none"/>
        <vertAlign val="baseline"/>
        <sz val="12"/>
        <color theme="1"/>
        <name val="TH SarabunPSK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strike val="0"/>
        <outline val="0"/>
        <shadow val="0"/>
        <u val="none"/>
        <vertAlign val="baseline"/>
        <sz val="12"/>
        <color theme="1"/>
        <name val="TH SarabunPSK"/>
        <scheme val="none"/>
      </font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numFmt numFmtId="35" formatCode="_-* #,##0.00_-;\-* #,##0.00_-;_-* &quot;-&quot;??_-;_-@_-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strike val="0"/>
        <outline val="0"/>
        <shadow val="0"/>
        <u val="none"/>
        <vertAlign val="baseline"/>
        <sz val="12"/>
        <color theme="1"/>
        <name val="TH SarabunPSK"/>
        <scheme val="none"/>
      </font>
      <numFmt numFmtId="35" formatCode="_-* #,##0.00_-;\-* #,##0.00_-;_-* &quot;-&quot;??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strike val="0"/>
        <outline val="0"/>
        <shadow val="0"/>
        <u val="none"/>
        <vertAlign val="baseline"/>
        <sz val="12"/>
        <color theme="1"/>
        <name val="TH SarabunPSK"/>
        <scheme val="none"/>
      </font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strike val="0"/>
        <outline val="0"/>
        <shadow val="0"/>
        <u val="none"/>
        <vertAlign val="baseline"/>
        <sz val="12"/>
        <color theme="1"/>
        <name val="TH SarabunPSK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strike val="0"/>
        <outline val="0"/>
        <shadow val="0"/>
        <u val="none"/>
        <vertAlign val="baseline"/>
        <sz val="12"/>
        <color theme="1"/>
        <name val="TH SarabunPSK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strike val="0"/>
        <outline val="0"/>
        <shadow val="0"/>
        <u val="none"/>
        <vertAlign val="baseline"/>
        <sz val="12"/>
        <color theme="1"/>
        <name val="TH SarabunPSK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strike val="0"/>
        <outline val="0"/>
        <shadow val="0"/>
        <u val="none"/>
        <vertAlign val="baseline"/>
        <sz val="12"/>
        <color theme="1"/>
        <name val="TH SarabunPSK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strike val="0"/>
        <outline val="0"/>
        <shadow val="0"/>
        <u val="none"/>
        <vertAlign val="baseline"/>
        <sz val="12"/>
        <color theme="1"/>
        <name val="TH SarabunPSK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theme="1"/>
        <name val="TH SarabunPSK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strike val="0"/>
        <outline val="0"/>
        <shadow val="0"/>
        <u val="none"/>
        <vertAlign val="baseline"/>
        <sz val="12"/>
        <color theme="1"/>
        <name val="TH SarabunPSK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2"/>
        <color theme="1"/>
        <name val="TH SarabunPSK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2"/>
        <color theme="1"/>
        <name val="TH SarabunPSK"/>
        <scheme val="none"/>
      </font>
    </dxf>
    <dxf>
      <font>
        <b/>
        <strike val="0"/>
        <outline val="0"/>
        <shadow val="0"/>
        <u val="none"/>
        <vertAlign val="baseline"/>
        <sz val="12"/>
        <color theme="1"/>
        <name val="TH SarabunPSK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ผลการจัดซื้อจัดจ้าง-style" pivot="0" count="3" xr9:uid="{00000000-0011-0000-FFFF-FFFF00000000}">
      <tableStyleElement type="headerRow" dxfId="45"/>
      <tableStyleElement type="firstRowStripe" dxfId="44"/>
      <tableStyleElement type="secondRowStripe" dxfId="4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13</xdr:row>
      <xdr:rowOff>57150</xdr:rowOff>
    </xdr:from>
    <xdr:ext cx="11029950" cy="32766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2146463"/>
          <a:ext cx="10692000" cy="3267075"/>
        </a:xfrm>
        <a:prstGeom prst="rect">
          <a:avLst/>
        </a:prstGeom>
        <a:solidFill>
          <a:schemeClr val="lt1"/>
        </a:solidFill>
        <a:ln w="9525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lvl="0"/>
          <a:r>
            <a:rPr lang="th-TH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ปัญหาเรื่องระยะเวลาในการดำเนินการจัดซื้อจัดจ้างเร่งด่วน รีบใช้พัสดุโดยไม่วางแผนล่วงหน้าว่าต้องการใช้พัสดุเมื่อใด เร่งงานทำให้เกิดข้อผิดพลาดในการทำงานได้</a:t>
          </a:r>
          <a:endParaRPr lang="en-US" sz="1600"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pPr lvl="0"/>
          <a:r>
            <a:rPr lang="th-TH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ระบบ </a:t>
          </a:r>
          <a:r>
            <a:rPr lang="en-US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e-GP </a:t>
          </a:r>
          <a:r>
            <a:rPr lang="th-TH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มีปัญหามาก เลยต้องใช้เวลานานในการลงระบบ</a:t>
          </a:r>
          <a:endParaRPr lang="en-US" sz="1600"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pPr lvl="0"/>
          <a:r>
            <a:rPr lang="th-TH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ระเบียบกฎหมายหนังสือสั่งการหนังสือเวียนและคำวินิจฉัยๆมีจำนวนมากเป็นปัญหาในการตีความส่งผลให้เสี่ยงต่อการปฏิบัติงาน</a:t>
          </a:r>
          <a:endParaRPr lang="en-US" sz="1600"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pPr lvl="0"/>
          <a:r>
            <a:rPr lang="th-TH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บุคลากรยังไม่มีความรู้การจัดซื้อจัดจ้างเนื่องจากระเบียบกฎหมายเปลี่ยนแปลงบ่อย</a:t>
          </a:r>
          <a:endParaRPr lang="en-US" sz="1600"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66675</xdr:colOff>
      <xdr:row>26</xdr:row>
      <xdr:rowOff>57150</xdr:rowOff>
    </xdr:from>
    <xdr:ext cx="11020425" cy="32766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2146463"/>
          <a:ext cx="10692000" cy="3267075"/>
        </a:xfrm>
        <a:prstGeom prst="rect">
          <a:avLst/>
        </a:prstGeom>
        <a:solidFill>
          <a:schemeClr val="lt1"/>
        </a:solidFill>
        <a:ln w="9525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lvl="0"/>
          <a:r>
            <a:rPr lang="th-TH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มีการวางแผนที่จะใช้พัสดุนั้น </a:t>
          </a:r>
          <a:endParaRPr lang="en-US" sz="1600"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pPr lvl="0"/>
          <a:r>
            <a:rPr lang="th-TH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ปรับปรุงระบบ </a:t>
          </a:r>
          <a:r>
            <a:rPr lang="en-US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e-GP </a:t>
          </a:r>
          <a:r>
            <a:rPr lang="th-TH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ให้มีประสิทธิภาพ</a:t>
          </a:r>
          <a:endParaRPr lang="en-US" sz="1600"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pPr lvl="0"/>
          <a:r>
            <a:rPr lang="th-TH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ระเบียบกฎหมายหนังสือสั่งการหนังสือเวียนและคำวินิจฉัยๆควรออกมาให้ชัดเจน</a:t>
          </a:r>
          <a:endParaRPr lang="en-US" sz="1600"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pPr lvl="0"/>
          <a:r>
            <a:rPr lang="th-TH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จัดให้เจ้าหน้าที่ที่ทำงานด้านพัสดุเข้ารับการฝึกอบรมเพื่อพัฒนาความรู้</a:t>
          </a:r>
          <a:endParaRPr lang="en-US" sz="1600"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1.&#3591;&#3634;&#3609;&#3614;&#3633;&#3626;&#3604;&#3640;\1.&#3649;&#3612;&#3609;&#3585;&#3634;&#3619;&#3592;&#3633;&#3604;&#3595;&#3639;&#3657;&#3629;&#3592;&#3633;&#3604;&#3592;&#3657;&#3634;&#3591;&#3626;&#3619;&#3640;&#3611;&#3612;&#3621;&#3619;&#3634;&#3618;&#3591;&#3634;&#3609;&#3585;&#3634;&#3619;&#3592;&#3633;&#3604;&#3595;&#3639;&#3657;&#3629;&#3592;&#3633;&#3604;&#3592;&#3657;&#3634;&#3591;\1.&#3649;&#3610;&#3610;&#3626;&#3619;&#3640;&#3611;&#3612;&#3621;&#3585;&#3634;&#3619;&#3592;&#3633;&#3604;&#3595;&#3639;&#3657;&#3629;&#3592;&#3633;&#3604;&#3592;&#3657;&#3634;&#3591;&#3611;&#3619;&#3632;&#3592;&#3635;&#3648;&#3604;&#3639;&#3629;&#3609;%20&#3621;&#3591;&#3607;&#3640;&#3585;&#3648;&#3604;&#3639;&#3629;&#3609;\2567\8.&#3614;.&#3588;.67\o17%20&#3619;&#3634;&#3618;&#3591;&#3634;&#3609;&#3626;&#3619;&#3640;&#3611;&#3612;&#3621;&#3585;&#3634;&#3619;&#3592;&#3633;&#3604;&#3595;&#3639;&#3657;&#3629;&#3592;&#3633;&#3604;&#3592;&#3657;&#3634;&#3591;&#3627;&#3619;&#3639;&#3629;&#3585;&#3634;&#3619;&#3592;&#3633;&#3604;&#3627;&#3634;&#3614;&#3633;&#3626;&#3604;&#3640;&#3611;&#3619;&#3632;&#3592;&#3635;&#3648;&#3604;&#3639;&#3629;&#3609;.xlsx" TargetMode="External"/><Relationship Id="rId1" Type="http://schemas.openxmlformats.org/officeDocument/2006/relationships/externalLinkPath" Target="/1.&#3591;&#3634;&#3609;&#3614;&#3633;&#3626;&#3604;&#3640;/1.&#3649;&#3612;&#3609;&#3585;&#3634;&#3619;&#3592;&#3633;&#3604;&#3595;&#3639;&#3657;&#3629;&#3592;&#3633;&#3604;&#3592;&#3657;&#3634;&#3591;&#3626;&#3619;&#3640;&#3611;&#3612;&#3621;&#3619;&#3634;&#3618;&#3591;&#3634;&#3609;&#3585;&#3634;&#3619;&#3592;&#3633;&#3604;&#3595;&#3639;&#3657;&#3629;&#3592;&#3633;&#3604;&#3592;&#3657;&#3634;&#3591;/1.&#3649;&#3610;&#3610;&#3626;&#3619;&#3640;&#3611;&#3612;&#3621;&#3585;&#3634;&#3619;&#3592;&#3633;&#3604;&#3595;&#3639;&#3657;&#3629;&#3592;&#3633;&#3604;&#3592;&#3657;&#3634;&#3591;&#3611;&#3619;&#3632;&#3592;&#3635;&#3648;&#3604;&#3639;&#3629;&#3609;%20&#3621;&#3591;&#3607;&#3640;&#3585;&#3648;&#3604;&#3639;&#3629;&#3609;/2567/8.&#3614;.&#3588;.67/o17%20&#3619;&#3634;&#3618;&#3591;&#3634;&#3609;&#3626;&#3619;&#3640;&#3611;&#3612;&#3621;&#3585;&#3634;&#3619;&#3592;&#3633;&#3604;&#3595;&#3639;&#3657;&#3629;&#3592;&#3633;&#3604;&#3592;&#3657;&#3634;&#3591;&#3627;&#3619;&#3639;&#3629;&#3585;&#3634;&#3619;&#3592;&#3633;&#3604;&#3627;&#3634;&#3614;&#3633;&#3626;&#3604;&#3640;&#3611;&#3619;&#3632;&#3592;&#3635;&#3648;&#3604;&#3639;&#3629;&#360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ผลการจัดซื้อจัดจ้าง พ.ค.67"/>
      <sheetName val="Sheet2"/>
      <sheetName val="o17 รายงานสรุปผลการจัดซื้อจัดจ้"/>
    </sheetNames>
    <sheetDataSet>
      <sheetData sheetId="0"/>
      <sheetData sheetId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2:T121" totalsRowCount="1" headerRowDxfId="42" dataDxfId="41" totalsRowDxfId="40">
  <tableColumns count="20">
    <tableColumn id="19" xr3:uid="{6462B311-00A0-4869-BB67-3040E5FA5810}" name="ลำดับที่" dataDxfId="39" totalsRowDxfId="38"/>
    <tableColumn id="1" xr3:uid="{00000000-0010-0000-0000-000001000000}" name="ปีงบประมาณ" dataDxfId="37" totalsRowDxfId="36"/>
    <tableColumn id="2" xr3:uid="{00000000-0010-0000-0000-000002000000}" name="ประเภทหน่วยงาน" dataDxfId="35" totalsRowDxfId="34"/>
    <tableColumn id="3" xr3:uid="{00000000-0010-0000-0000-000003000000}" name="กระทรวง" dataDxfId="33" totalsRowDxfId="32"/>
    <tableColumn id="4" xr3:uid="{00000000-0010-0000-0000-000004000000}" name="ชื่อหน่วยงาน" dataDxfId="31" totalsRowDxfId="30"/>
    <tableColumn id="5" xr3:uid="{00000000-0010-0000-0000-000005000000}" name="อำเภอ" dataDxfId="29" totalsRowDxfId="28"/>
    <tableColumn id="6" xr3:uid="{00000000-0010-0000-0000-000006000000}" name="จังหวัด" dataDxfId="27" totalsRowDxfId="26"/>
    <tableColumn id="7" xr3:uid="{00000000-0010-0000-0000-000007000000}" name="งานที่ซื้อหรือจ้าง" dataDxfId="25" totalsRowDxfId="24"/>
    <tableColumn id="8" xr3:uid="{00000000-0010-0000-0000-000008000000}" name="วงเงินงบประมาณที่ได้รับจัดสรร" dataDxfId="23" totalsRowDxfId="22"/>
    <tableColumn id="9" xr3:uid="{00000000-0010-0000-0000-000009000000}" name="แหล่งที่มาของงบประมาณ" dataDxfId="21" totalsRowDxfId="20"/>
    <tableColumn id="10" xr3:uid="{00000000-0010-0000-0000-00000A000000}" name="สถานะการจัดซื้อจัดจ้าง" dataDxfId="19" totalsRowDxfId="18"/>
    <tableColumn id="11" xr3:uid="{00000000-0010-0000-0000-00000B000000}" name="วิธีการจัดซื้อจัดจ้าง" dataDxfId="17" totalsRowDxfId="16"/>
    <tableColumn id="12" xr3:uid="{00000000-0010-0000-0000-00000C000000}" name="ราคากลาง (บาท)" dataDxfId="15" totalsRowDxfId="14">
      <calculatedColumnFormula>[1]!Table_1345[[#This Row],[วงเงินงบประมาณที่ได้รับจัดสรร]]</calculatedColumnFormula>
    </tableColumn>
    <tableColumn id="13" xr3:uid="{00000000-0010-0000-0000-00000D000000}" name="ราคาที่ตกลงซื้อหรือจ้าง (บาท)" dataDxfId="13" totalsRowDxfId="12">
      <calculatedColumnFormula>[1]!Table_1345[[#This Row],[ราคากลาง (บาท)]]</calculatedColumnFormula>
    </tableColumn>
    <tableColumn id="14" xr3:uid="{00000000-0010-0000-0000-00000E000000}" name="เลขประจำตัวผู้เสียภาษี" dataDxfId="11" totalsRowDxfId="10"/>
    <tableColumn id="15" xr3:uid="{00000000-0010-0000-0000-00000F000000}" name="รายชื่อผู้ประกอบการที่ได้รับการคัดเลือก" dataDxfId="9" totalsRowDxfId="8"/>
    <tableColumn id="16" xr3:uid="{00000000-0010-0000-0000-000010000000}" name="เลขที่โครงการ" dataDxfId="7" totalsRowDxfId="6"/>
    <tableColumn id="17" xr3:uid="{00000000-0010-0000-0000-000011000000}" name="วันที่ลงนามในสัญญา " dataDxfId="5" totalsRowDxfId="4"/>
    <tableColumn id="18" xr3:uid="{00000000-0010-0000-0000-000012000000}" name="วันสิ้นสุดสัญญา" dataDxfId="3" totalsRowDxfId="2"/>
    <tableColumn id="20" xr3:uid="{CF35129C-1811-4AC0-AB57-484F5285621A}" name="คอลัมน์1" dataDxfId="1" totalsRowDxfId="0"/>
  </tableColumns>
  <tableStyleInfo name="ผลการจัดซื้อจัดจ้าง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H11" sqref="H11"/>
    </sheetView>
  </sheetViews>
  <sheetFormatPr defaultColWidth="14.453125" defaultRowHeight="15" customHeight="1"/>
  <cols>
    <col min="1" max="3" width="9" style="7" customWidth="1"/>
    <col min="4" max="4" width="37" style="7" customWidth="1"/>
    <col min="5" max="5" width="16.54296875" style="7" customWidth="1"/>
    <col min="6" max="6" width="29.1796875" style="7" customWidth="1"/>
    <col min="7" max="7" width="9" style="7" customWidth="1"/>
    <col min="8" max="8" width="19" style="7" customWidth="1"/>
    <col min="9" max="26" width="9" style="7" customWidth="1"/>
    <col min="27" max="16384" width="14.453125" style="7"/>
  </cols>
  <sheetData>
    <row r="1" spans="1:26" s="5" customFormat="1" ht="24" customHeight="1">
      <c r="A1" s="51" t="s">
        <v>149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26" s="5" customFormat="1" ht="24" customHeight="1">
      <c r="A2" s="51" t="s">
        <v>213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26" s="5" customFormat="1" ht="24" customHeight="1">
      <c r="A3" s="6" t="s">
        <v>0</v>
      </c>
    </row>
    <row r="4" spans="1:26" ht="24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4" customHeight="1">
      <c r="A5" s="5"/>
      <c r="B5" s="5"/>
      <c r="C5" s="5"/>
      <c r="D5" s="8" t="s">
        <v>1</v>
      </c>
      <c r="E5" s="8" t="s">
        <v>2</v>
      </c>
      <c r="F5" s="8" t="s">
        <v>3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24" customHeight="1">
      <c r="A6" s="5"/>
      <c r="B6" s="5"/>
      <c r="C6" s="5"/>
      <c r="D6" s="9" t="s">
        <v>4</v>
      </c>
      <c r="E6" s="29">
        <v>2</v>
      </c>
      <c r="F6" s="30">
        <f>ผลการจัดซื้อจัดจ้าง!M41+ผลการจัดซื้อจัดจ้าง!M67</f>
        <v>7480977</v>
      </c>
      <c r="G6" s="5"/>
      <c r="H6" s="20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4" customHeight="1">
      <c r="A7" s="5"/>
      <c r="B7" s="5"/>
      <c r="C7" s="5"/>
      <c r="D7" s="9" t="s">
        <v>5</v>
      </c>
      <c r="E7" s="29"/>
      <c r="F7" s="31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24" customHeight="1">
      <c r="A8" s="5"/>
      <c r="B8" s="5"/>
      <c r="C8" s="5"/>
      <c r="D8" s="9" t="s">
        <v>6</v>
      </c>
      <c r="E8" s="29">
        <v>68</v>
      </c>
      <c r="F8" s="32">
        <v>2827635.05</v>
      </c>
      <c r="G8" s="5"/>
      <c r="H8" s="21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24" customHeight="1">
      <c r="A9" s="5"/>
      <c r="B9" s="5"/>
      <c r="C9" s="5"/>
      <c r="D9" s="9" t="s">
        <v>7</v>
      </c>
      <c r="E9" s="29"/>
      <c r="F9" s="33"/>
      <c r="G9" s="5"/>
      <c r="H9" s="21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24" customHeight="1">
      <c r="A10" s="5"/>
      <c r="B10" s="5"/>
      <c r="C10" s="5"/>
      <c r="D10" s="9" t="s">
        <v>8</v>
      </c>
      <c r="E10" s="33"/>
      <c r="F10" s="33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24" customHeight="1">
      <c r="A11" s="5"/>
      <c r="B11" s="5"/>
      <c r="C11" s="5"/>
      <c r="D11" s="8" t="s">
        <v>9</v>
      </c>
      <c r="E11" s="29">
        <v>70</v>
      </c>
      <c r="F11" s="34">
        <f>F8+F6</f>
        <v>10308612.050000001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24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24" customHeight="1">
      <c r="A13" s="10" t="s">
        <v>10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24" customHeigh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24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24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24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24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24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24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24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24" customHeight="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24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24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24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24" customHeight="1">
      <c r="A26" s="10" t="s">
        <v>11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24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24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24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24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24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24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24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24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24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24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24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24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24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24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24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24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24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24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24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24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24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24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24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24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24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24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24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24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24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24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24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24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24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24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24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24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24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24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24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24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24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24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24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24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24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24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24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24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24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24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24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24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24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24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24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24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24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24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24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24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24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24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24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24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24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24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24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24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24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24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24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24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24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24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24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24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24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24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24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24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24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24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24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24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24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24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24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24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24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24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24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24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24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24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24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24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24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24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24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24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24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24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24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24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24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24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24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24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24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24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24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24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24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24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24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24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24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24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24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24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24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24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24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24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24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24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24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24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24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24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24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24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24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24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24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24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24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24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24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24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24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24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24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24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24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24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24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24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24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24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24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24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24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24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24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24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24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24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24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24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24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24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24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24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24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24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24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24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24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24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24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24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24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24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24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24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24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24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24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24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24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24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24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24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24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24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24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24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24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24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24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24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24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24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24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24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24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24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24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24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24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24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24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24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24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24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24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24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24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24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24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24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24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24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24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24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24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24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24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24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24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24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24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24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24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24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24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24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24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24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24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24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24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24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24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24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24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24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24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24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24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24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24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24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24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24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24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24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24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24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24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24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24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24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24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24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24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24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24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24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24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24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24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24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24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24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24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24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24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24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24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24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24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24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24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24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24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24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24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24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24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24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24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24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24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24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24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24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24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24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24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24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24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24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24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24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24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24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24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24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24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24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24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24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24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24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24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24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24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24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24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24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24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24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24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24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24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24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24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24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24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24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24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24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24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24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24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24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24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24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24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24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24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24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24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24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24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24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24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24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24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24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24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24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24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24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24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24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24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24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24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24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24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24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24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24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24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24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24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24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24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24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24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24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24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24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24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24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24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24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24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24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24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24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24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24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24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24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24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24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24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24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24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24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24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24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24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24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24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24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24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24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24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24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24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24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24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24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24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24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24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24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24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24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24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24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24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24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24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24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24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24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24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24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24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24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24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24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24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24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24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24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24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24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24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24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24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24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24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24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24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24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24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24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24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24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24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24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24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24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24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24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24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24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24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24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24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24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24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24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24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24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24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24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24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24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24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24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24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24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24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24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24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24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24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24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24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24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24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24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24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24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24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24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24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24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24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24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24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24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24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24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24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24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24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24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24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24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24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24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24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24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24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24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24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24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24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24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24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24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24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24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24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24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24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24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24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24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24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24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24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24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24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24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24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24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24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24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24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24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24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24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24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24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24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24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24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24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24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24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24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24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24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24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24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24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24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24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24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24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24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24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24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24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24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24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24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24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24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24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24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24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24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24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24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24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24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24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24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24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24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24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24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24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24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24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24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24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24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24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24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24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24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24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24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24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24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24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24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24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24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24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24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24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24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24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24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24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24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24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24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24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24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24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24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24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24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24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24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24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24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24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24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24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24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24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24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24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24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24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24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24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24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24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24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24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24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24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24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24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24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24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24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24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24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24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24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24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24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24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24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24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24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24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24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24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24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24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24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24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24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24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24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24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24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24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24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24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24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24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24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24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24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24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24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24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24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24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24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24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24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24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24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24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24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24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24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24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24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24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24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24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24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24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24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24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24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24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24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24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24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24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24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24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24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24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24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24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24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24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24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24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24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24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24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24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24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24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24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24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24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24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24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24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24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24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24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24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24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24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24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24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24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24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24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24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24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24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24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24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24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24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24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24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24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24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24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24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24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24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24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24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24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24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24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24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24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24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24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24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24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24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24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24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24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24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24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24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24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24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24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24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24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24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24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24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24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24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24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24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24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24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24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24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24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24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24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24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24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24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24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24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24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24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24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24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24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24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24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24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24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24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24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24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24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24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24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24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24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24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24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24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24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24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24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24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24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24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24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24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24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24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24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24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24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24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24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24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24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24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24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24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24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24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24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24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24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24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24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24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24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24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24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24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24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24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24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24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24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24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24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24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24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24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24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24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24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24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24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24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24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24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24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24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24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24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24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24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24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24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24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24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24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24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24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24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24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24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24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24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24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24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24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24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24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24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24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24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24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24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24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24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24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24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24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24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24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24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24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24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24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24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24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24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24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24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24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24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24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24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24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24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24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24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24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24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24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24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24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24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24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24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24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24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24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24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24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24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24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24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24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24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24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24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24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24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24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24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24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24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24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24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24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24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24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24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24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24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24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24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24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24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24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24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24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24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24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24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24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24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24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24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24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24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24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24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24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24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24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24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24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24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24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24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24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24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24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24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24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24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24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24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24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24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24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24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24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24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24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24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24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24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24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24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2">
    <mergeCell ref="A1:O1"/>
    <mergeCell ref="A2:O2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88"/>
  <sheetViews>
    <sheetView tabSelected="1" topLeftCell="N66" workbookViewId="0">
      <selection activeCell="V22" sqref="V22"/>
    </sheetView>
  </sheetViews>
  <sheetFormatPr defaultColWidth="14.453125" defaultRowHeight="15" customHeight="1"/>
  <cols>
    <col min="1" max="1" width="6.81640625" style="4" customWidth="1"/>
    <col min="2" max="2" width="9.90625" style="4" customWidth="1"/>
    <col min="3" max="3" width="15.1796875" style="4" customWidth="1"/>
    <col min="4" max="4" width="9.6328125" style="4" customWidth="1"/>
    <col min="5" max="5" width="19.453125" style="4" customWidth="1"/>
    <col min="6" max="6" width="9.81640625" style="4" customWidth="1"/>
    <col min="7" max="7" width="10.6328125" style="4" customWidth="1"/>
    <col min="8" max="8" width="30.90625" style="4" customWidth="1"/>
    <col min="9" max="9" width="20.54296875" style="4" customWidth="1"/>
    <col min="10" max="10" width="19.81640625" style="4" customWidth="1"/>
    <col min="11" max="11" width="18.453125" style="4" customWidth="1"/>
    <col min="12" max="12" width="17.26953125" style="4" customWidth="1"/>
    <col min="13" max="13" width="14.54296875" style="4" customWidth="1"/>
    <col min="14" max="14" width="19.1796875" style="4" customWidth="1"/>
    <col min="15" max="15" width="19.08984375" style="4" customWidth="1"/>
    <col min="16" max="16" width="24.36328125" style="4" customWidth="1"/>
    <col min="17" max="18" width="15.7265625" style="4" customWidth="1"/>
    <col min="19" max="19" width="13" style="4" customWidth="1"/>
    <col min="20" max="20" width="12.90625" style="4" customWidth="1"/>
    <col min="21" max="21" width="9" style="4" customWidth="1"/>
    <col min="22" max="22" width="12.36328125" style="41" customWidth="1"/>
    <col min="23" max="23" width="12.36328125" style="4" customWidth="1"/>
    <col min="24" max="26" width="9" style="4" customWidth="1"/>
    <col min="27" max="16384" width="14.453125" style="4"/>
  </cols>
  <sheetData>
    <row r="1" spans="1:26" ht="24" customHeight="1">
      <c r="S1" s="11"/>
      <c r="T1" s="11"/>
      <c r="U1" s="11"/>
      <c r="V1" s="40"/>
      <c r="W1" s="11"/>
      <c r="X1" s="11"/>
      <c r="Y1" s="11"/>
      <c r="Z1" s="11"/>
    </row>
    <row r="2" spans="1:26" s="2" customFormat="1" ht="24" customHeight="1">
      <c r="A2" s="17" t="s">
        <v>156</v>
      </c>
      <c r="B2" s="11" t="s">
        <v>12</v>
      </c>
      <c r="C2" s="11" t="s">
        <v>13</v>
      </c>
      <c r="D2" s="11" t="s">
        <v>14</v>
      </c>
      <c r="E2" s="11" t="s">
        <v>15</v>
      </c>
      <c r="F2" s="11" t="s">
        <v>16</v>
      </c>
      <c r="G2" s="11" t="s">
        <v>17</v>
      </c>
      <c r="H2" s="11" t="s">
        <v>18</v>
      </c>
      <c r="I2" s="11" t="s">
        <v>19</v>
      </c>
      <c r="J2" s="11" t="s">
        <v>20</v>
      </c>
      <c r="K2" s="11" t="s">
        <v>21</v>
      </c>
      <c r="L2" s="11" t="s">
        <v>1</v>
      </c>
      <c r="M2" s="11" t="s">
        <v>22</v>
      </c>
      <c r="N2" s="11" t="s">
        <v>23</v>
      </c>
      <c r="O2" s="11" t="s">
        <v>24</v>
      </c>
      <c r="P2" s="11" t="s">
        <v>25</v>
      </c>
      <c r="Q2" s="11" t="s">
        <v>26</v>
      </c>
      <c r="R2" s="11" t="s">
        <v>27</v>
      </c>
      <c r="S2" s="11" t="s">
        <v>28</v>
      </c>
      <c r="T2" s="37" t="s">
        <v>247</v>
      </c>
      <c r="V2" s="3"/>
    </row>
    <row r="3" spans="1:26" s="2" customFormat="1" ht="24" customHeight="1">
      <c r="A3" s="18">
        <v>1</v>
      </c>
      <c r="B3" s="13">
        <v>2567</v>
      </c>
      <c r="C3" s="2" t="s">
        <v>74</v>
      </c>
      <c r="D3" s="2" t="s">
        <v>144</v>
      </c>
      <c r="E3" s="2" t="s">
        <v>145</v>
      </c>
      <c r="F3" s="2" t="s">
        <v>146</v>
      </c>
      <c r="G3" s="2" t="s">
        <v>86</v>
      </c>
      <c r="H3" s="2" t="s">
        <v>150</v>
      </c>
      <c r="I3" s="3">
        <v>18230</v>
      </c>
      <c r="J3" s="2" t="s">
        <v>147</v>
      </c>
      <c r="K3" s="2" t="s">
        <v>148</v>
      </c>
      <c r="L3" s="2" t="s">
        <v>6</v>
      </c>
      <c r="M3" s="3">
        <v>18230</v>
      </c>
      <c r="N3" s="3">
        <v>18230</v>
      </c>
      <c r="O3" s="12">
        <v>1301100052980</v>
      </c>
      <c r="P3" s="13" t="s">
        <v>157</v>
      </c>
      <c r="Q3" s="13">
        <v>66109083229</v>
      </c>
      <c r="R3" s="14">
        <v>24390</v>
      </c>
      <c r="S3" s="14">
        <v>24395</v>
      </c>
      <c r="T3" s="38"/>
      <c r="V3" s="3"/>
    </row>
    <row r="4" spans="1:26" s="2" customFormat="1" ht="24" customHeight="1">
      <c r="A4" s="19">
        <v>2</v>
      </c>
      <c r="B4" s="13">
        <v>2567</v>
      </c>
      <c r="C4" s="2" t="s">
        <v>74</v>
      </c>
      <c r="D4" s="2" t="s">
        <v>144</v>
      </c>
      <c r="E4" s="2" t="s">
        <v>145</v>
      </c>
      <c r="F4" s="2" t="s">
        <v>146</v>
      </c>
      <c r="G4" s="2" t="s">
        <v>86</v>
      </c>
      <c r="H4" s="2" t="s">
        <v>158</v>
      </c>
      <c r="I4" s="3">
        <v>11129</v>
      </c>
      <c r="J4" s="2" t="s">
        <v>147</v>
      </c>
      <c r="K4" s="2" t="s">
        <v>148</v>
      </c>
      <c r="L4" s="2" t="s">
        <v>6</v>
      </c>
      <c r="M4" s="3">
        <v>11129</v>
      </c>
      <c r="N4" s="3">
        <v>11129</v>
      </c>
      <c r="O4" s="12">
        <v>1301100052980</v>
      </c>
      <c r="P4" s="13" t="s">
        <v>157</v>
      </c>
      <c r="Q4" s="13">
        <v>66109284946</v>
      </c>
      <c r="R4" s="14">
        <v>24406</v>
      </c>
      <c r="S4" s="14">
        <v>24411</v>
      </c>
      <c r="T4" s="4"/>
      <c r="V4" s="3"/>
    </row>
    <row r="5" spans="1:26" s="2" customFormat="1" ht="24" customHeight="1">
      <c r="A5" s="18">
        <v>3</v>
      </c>
      <c r="B5" s="13">
        <v>2567</v>
      </c>
      <c r="C5" s="2" t="s">
        <v>74</v>
      </c>
      <c r="D5" s="2" t="s">
        <v>144</v>
      </c>
      <c r="E5" s="2" t="s">
        <v>145</v>
      </c>
      <c r="F5" s="2" t="s">
        <v>146</v>
      </c>
      <c r="G5" s="2" t="s">
        <v>86</v>
      </c>
      <c r="H5" s="2" t="s">
        <v>159</v>
      </c>
      <c r="I5" s="3">
        <v>31225.279999999999</v>
      </c>
      <c r="J5" s="2" t="s">
        <v>147</v>
      </c>
      <c r="K5" s="2" t="s">
        <v>148</v>
      </c>
      <c r="L5" s="2" t="s">
        <v>6</v>
      </c>
      <c r="M5" s="3">
        <v>31225.279999999999</v>
      </c>
      <c r="N5" s="3">
        <v>31225.279999999999</v>
      </c>
      <c r="O5" s="12">
        <v>305535001349</v>
      </c>
      <c r="P5" s="13" t="s">
        <v>151</v>
      </c>
      <c r="Q5" s="13">
        <v>66109285118</v>
      </c>
      <c r="R5" s="14">
        <v>24406</v>
      </c>
      <c r="S5" s="14">
        <v>24411</v>
      </c>
      <c r="T5" s="4"/>
      <c r="V5" s="3"/>
    </row>
    <row r="6" spans="1:26" ht="24" customHeight="1">
      <c r="A6" s="19">
        <v>4</v>
      </c>
      <c r="B6" s="13">
        <v>2567</v>
      </c>
      <c r="C6" s="2" t="s">
        <v>74</v>
      </c>
      <c r="D6" s="2" t="s">
        <v>144</v>
      </c>
      <c r="E6" s="2" t="s">
        <v>145</v>
      </c>
      <c r="F6" s="2" t="s">
        <v>146</v>
      </c>
      <c r="G6" s="2" t="s">
        <v>86</v>
      </c>
      <c r="H6" s="2" t="s">
        <v>160</v>
      </c>
      <c r="I6" s="3">
        <v>36000</v>
      </c>
      <c r="J6" s="2" t="s">
        <v>147</v>
      </c>
      <c r="K6" s="2" t="s">
        <v>148</v>
      </c>
      <c r="L6" s="2" t="s">
        <v>6</v>
      </c>
      <c r="M6" s="3">
        <f>Table_1[[#This Row],[วงเงินงบประมาณที่ได้รับจัดสรร]]</f>
        <v>36000</v>
      </c>
      <c r="N6" s="3">
        <f>Table_1[[#This Row],[ราคากลาง (บาท)]]</f>
        <v>36000</v>
      </c>
      <c r="O6" s="12">
        <v>3301100302583</v>
      </c>
      <c r="P6" s="13" t="s">
        <v>155</v>
      </c>
      <c r="Q6" s="13">
        <v>66109327663</v>
      </c>
      <c r="R6" s="14">
        <v>24407</v>
      </c>
      <c r="S6" s="14">
        <v>24412</v>
      </c>
    </row>
    <row r="7" spans="1:26" ht="24" customHeight="1">
      <c r="A7" s="18">
        <v>5</v>
      </c>
      <c r="B7" s="13">
        <v>2567</v>
      </c>
      <c r="C7" s="2" t="s">
        <v>74</v>
      </c>
      <c r="D7" s="2" t="s">
        <v>144</v>
      </c>
      <c r="E7" s="2" t="s">
        <v>145</v>
      </c>
      <c r="F7" s="2" t="s">
        <v>146</v>
      </c>
      <c r="G7" s="2" t="s">
        <v>86</v>
      </c>
      <c r="H7" s="2" t="s">
        <v>161</v>
      </c>
      <c r="I7" s="3">
        <v>26400</v>
      </c>
      <c r="J7" s="2" t="s">
        <v>147</v>
      </c>
      <c r="K7" s="2" t="s">
        <v>148</v>
      </c>
      <c r="L7" s="2" t="s">
        <v>6</v>
      </c>
      <c r="M7" s="3">
        <v>26400</v>
      </c>
      <c r="N7" s="3">
        <f>Table_1[[#This Row],[ราคากลาง (บาท)]]</f>
        <v>26400</v>
      </c>
      <c r="O7" s="12">
        <v>303558000631</v>
      </c>
      <c r="P7" s="13" t="s">
        <v>162</v>
      </c>
      <c r="Q7" s="13">
        <v>66099461178</v>
      </c>
      <c r="R7" s="14">
        <v>24382</v>
      </c>
      <c r="S7" s="14">
        <v>24745</v>
      </c>
    </row>
    <row r="8" spans="1:26" ht="24" customHeight="1">
      <c r="A8" s="19">
        <v>6</v>
      </c>
      <c r="B8" s="13">
        <v>2567</v>
      </c>
      <c r="C8" s="2" t="s">
        <v>74</v>
      </c>
      <c r="D8" s="2" t="s">
        <v>144</v>
      </c>
      <c r="E8" s="2" t="s">
        <v>145</v>
      </c>
      <c r="F8" s="2" t="s">
        <v>146</v>
      </c>
      <c r="G8" s="2" t="s">
        <v>86</v>
      </c>
      <c r="H8" s="2" t="s">
        <v>163</v>
      </c>
      <c r="I8" s="3">
        <v>26400</v>
      </c>
      <c r="J8" s="2" t="s">
        <v>147</v>
      </c>
      <c r="K8" s="2" t="s">
        <v>148</v>
      </c>
      <c r="L8" s="2" t="s">
        <v>6</v>
      </c>
      <c r="M8" s="3">
        <v>26400</v>
      </c>
      <c r="N8" s="3">
        <f>Table_1[[#This Row],[ราคากลาง (บาท)]]</f>
        <v>26400</v>
      </c>
      <c r="O8" s="12">
        <v>303558000631</v>
      </c>
      <c r="P8" s="13" t="s">
        <v>162</v>
      </c>
      <c r="Q8" s="13">
        <v>66099464235</v>
      </c>
      <c r="R8" s="14">
        <v>24382</v>
      </c>
      <c r="S8" s="14">
        <v>24745</v>
      </c>
    </row>
    <row r="9" spans="1:26" ht="24" customHeight="1">
      <c r="A9" s="18">
        <v>7</v>
      </c>
      <c r="B9" s="13">
        <v>2567</v>
      </c>
      <c r="C9" s="2" t="s">
        <v>74</v>
      </c>
      <c r="D9" s="2" t="s">
        <v>144</v>
      </c>
      <c r="E9" s="2" t="s">
        <v>145</v>
      </c>
      <c r="F9" s="2" t="s">
        <v>146</v>
      </c>
      <c r="G9" s="2" t="s">
        <v>86</v>
      </c>
      <c r="H9" s="2" t="s">
        <v>164</v>
      </c>
      <c r="I9" s="3">
        <v>26400</v>
      </c>
      <c r="J9" s="2" t="s">
        <v>147</v>
      </c>
      <c r="K9" s="2" t="s">
        <v>148</v>
      </c>
      <c r="L9" s="2" t="s">
        <v>6</v>
      </c>
      <c r="M9" s="3">
        <v>26400</v>
      </c>
      <c r="N9" s="3">
        <v>26400</v>
      </c>
      <c r="O9" s="12">
        <v>303558000631</v>
      </c>
      <c r="P9" s="13" t="s">
        <v>162</v>
      </c>
      <c r="Q9" s="13">
        <v>66099468177</v>
      </c>
      <c r="R9" s="14">
        <v>24382</v>
      </c>
      <c r="S9" s="14">
        <v>24745</v>
      </c>
    </row>
    <row r="10" spans="1:26" ht="24" customHeight="1">
      <c r="A10" s="19">
        <v>8</v>
      </c>
      <c r="B10" s="13">
        <v>2567</v>
      </c>
      <c r="C10" s="2" t="s">
        <v>74</v>
      </c>
      <c r="D10" s="2" t="s">
        <v>144</v>
      </c>
      <c r="E10" s="2" t="s">
        <v>145</v>
      </c>
      <c r="F10" s="2" t="s">
        <v>146</v>
      </c>
      <c r="G10" s="2" t="s">
        <v>86</v>
      </c>
      <c r="H10" s="2" t="s">
        <v>165</v>
      </c>
      <c r="I10" s="3">
        <v>26400</v>
      </c>
      <c r="J10" s="2" t="s">
        <v>147</v>
      </c>
      <c r="K10" s="2" t="s">
        <v>148</v>
      </c>
      <c r="L10" s="2" t="s">
        <v>6</v>
      </c>
      <c r="M10" s="3">
        <v>26400</v>
      </c>
      <c r="N10" s="3">
        <v>26400</v>
      </c>
      <c r="O10" s="12">
        <v>303558000631</v>
      </c>
      <c r="P10" s="13" t="s">
        <v>162</v>
      </c>
      <c r="Q10" s="13">
        <v>66099464817</v>
      </c>
      <c r="R10" s="14">
        <v>24382</v>
      </c>
      <c r="S10" s="14">
        <v>24745</v>
      </c>
      <c r="T10" s="45">
        <f>N3+N4+N5+N6+N7+N8+N9+Table_1[[#This Row],[ราคาที่ตกลงซื้อหรือจ้าง (บาท)]]</f>
        <v>202184.28</v>
      </c>
      <c r="V10" s="41">
        <v>202184.28</v>
      </c>
    </row>
    <row r="11" spans="1:26" ht="24" customHeight="1">
      <c r="A11" s="18">
        <v>9</v>
      </c>
      <c r="B11" s="13">
        <v>2567</v>
      </c>
      <c r="C11" s="2" t="s">
        <v>74</v>
      </c>
      <c r="D11" s="2" t="s">
        <v>144</v>
      </c>
      <c r="E11" s="2" t="s">
        <v>145</v>
      </c>
      <c r="F11" s="2" t="s">
        <v>146</v>
      </c>
      <c r="G11" s="2" t="s">
        <v>86</v>
      </c>
      <c r="H11" s="2" t="s">
        <v>166</v>
      </c>
      <c r="I11" s="3">
        <v>15400</v>
      </c>
      <c r="J11" s="2" t="s">
        <v>147</v>
      </c>
      <c r="K11" s="2" t="s">
        <v>148</v>
      </c>
      <c r="L11" s="2" t="s">
        <v>6</v>
      </c>
      <c r="M11" s="3">
        <v>15400</v>
      </c>
      <c r="N11" s="3">
        <v>15400</v>
      </c>
      <c r="O11" s="12">
        <v>1300900106480</v>
      </c>
      <c r="P11" s="13" t="s">
        <v>152</v>
      </c>
      <c r="Q11" s="13">
        <v>66119111040</v>
      </c>
      <c r="R11" s="46">
        <v>24414</v>
      </c>
      <c r="S11" s="46">
        <v>24429</v>
      </c>
      <c r="V11" s="41">
        <v>104358</v>
      </c>
    </row>
    <row r="12" spans="1:26" ht="24" customHeight="1">
      <c r="A12" s="19">
        <v>10</v>
      </c>
      <c r="B12" s="13">
        <v>2567</v>
      </c>
      <c r="C12" s="2" t="s">
        <v>74</v>
      </c>
      <c r="D12" s="2" t="s">
        <v>144</v>
      </c>
      <c r="E12" s="2" t="s">
        <v>145</v>
      </c>
      <c r="F12" s="2" t="s">
        <v>146</v>
      </c>
      <c r="G12" s="2" t="s">
        <v>86</v>
      </c>
      <c r="H12" s="2" t="s">
        <v>167</v>
      </c>
      <c r="I12" s="3">
        <v>15767</v>
      </c>
      <c r="J12" s="2" t="s">
        <v>147</v>
      </c>
      <c r="K12" s="2" t="s">
        <v>148</v>
      </c>
      <c r="L12" s="2" t="s">
        <v>6</v>
      </c>
      <c r="M12" s="3">
        <v>15767</v>
      </c>
      <c r="N12" s="3">
        <v>15767</v>
      </c>
      <c r="O12" s="12">
        <v>305559004968</v>
      </c>
      <c r="P12" s="13" t="s">
        <v>168</v>
      </c>
      <c r="Q12" s="13">
        <v>66119023514</v>
      </c>
      <c r="R12" s="46">
        <v>24414</v>
      </c>
      <c r="S12" s="46">
        <v>24417</v>
      </c>
      <c r="V12" s="41">
        <v>247450</v>
      </c>
    </row>
    <row r="13" spans="1:26" ht="24" customHeight="1">
      <c r="A13" s="18">
        <v>11</v>
      </c>
      <c r="B13" s="13">
        <v>2567</v>
      </c>
      <c r="C13" s="2" t="s">
        <v>74</v>
      </c>
      <c r="D13" s="2" t="s">
        <v>144</v>
      </c>
      <c r="E13" s="2" t="s">
        <v>145</v>
      </c>
      <c r="F13" s="2" t="s">
        <v>146</v>
      </c>
      <c r="G13" s="2" t="s">
        <v>86</v>
      </c>
      <c r="H13" s="2" t="s">
        <v>169</v>
      </c>
      <c r="I13" s="3">
        <v>6550</v>
      </c>
      <c r="J13" s="2" t="s">
        <v>147</v>
      </c>
      <c r="K13" s="2" t="s">
        <v>148</v>
      </c>
      <c r="L13" s="2" t="s">
        <v>6</v>
      </c>
      <c r="M13" s="3">
        <v>6550</v>
      </c>
      <c r="N13" s="3">
        <v>6550</v>
      </c>
      <c r="O13" s="12">
        <v>305559004968</v>
      </c>
      <c r="P13" s="13" t="s">
        <v>168</v>
      </c>
      <c r="Q13" s="13">
        <v>66119091303</v>
      </c>
      <c r="R13" s="46">
        <v>24417</v>
      </c>
      <c r="S13" s="46">
        <v>24420</v>
      </c>
      <c r="V13" s="41">
        <v>316882.8</v>
      </c>
    </row>
    <row r="14" spans="1:26" ht="24" customHeight="1">
      <c r="A14" s="19">
        <v>12</v>
      </c>
      <c r="B14" s="13">
        <v>2567</v>
      </c>
      <c r="C14" s="2" t="s">
        <v>74</v>
      </c>
      <c r="D14" s="2" t="s">
        <v>144</v>
      </c>
      <c r="E14" s="2" t="s">
        <v>145</v>
      </c>
      <c r="F14" s="2" t="s">
        <v>146</v>
      </c>
      <c r="G14" s="2" t="s">
        <v>86</v>
      </c>
      <c r="H14" s="2" t="s">
        <v>154</v>
      </c>
      <c r="I14" s="3">
        <v>43841</v>
      </c>
      <c r="J14" s="2" t="s">
        <v>147</v>
      </c>
      <c r="K14" s="2" t="s">
        <v>148</v>
      </c>
      <c r="L14" s="2" t="s">
        <v>6</v>
      </c>
      <c r="M14" s="3">
        <v>43841</v>
      </c>
      <c r="N14" s="3">
        <v>43841</v>
      </c>
      <c r="O14" s="12">
        <v>305557000752</v>
      </c>
      <c r="P14" s="13" t="s">
        <v>170</v>
      </c>
      <c r="Q14" s="13">
        <v>66119110945</v>
      </c>
      <c r="R14" s="46">
        <v>24419</v>
      </c>
      <c r="S14" s="46">
        <v>24422</v>
      </c>
      <c r="V14" s="41">
        <v>6000</v>
      </c>
    </row>
    <row r="15" spans="1:26" ht="24" customHeight="1">
      <c r="A15" s="18">
        <v>13</v>
      </c>
      <c r="B15" s="13">
        <v>2567</v>
      </c>
      <c r="C15" s="2" t="s">
        <v>74</v>
      </c>
      <c r="D15" s="2" t="s">
        <v>144</v>
      </c>
      <c r="E15" s="2" t="s">
        <v>145</v>
      </c>
      <c r="F15" s="2" t="s">
        <v>146</v>
      </c>
      <c r="G15" s="2" t="s">
        <v>86</v>
      </c>
      <c r="H15" s="2" t="s">
        <v>171</v>
      </c>
      <c r="I15" s="3">
        <v>22800</v>
      </c>
      <c r="J15" s="2" t="s">
        <v>147</v>
      </c>
      <c r="K15" s="2" t="s">
        <v>148</v>
      </c>
      <c r="L15" s="2" t="s">
        <v>6</v>
      </c>
      <c r="M15" s="3">
        <v>22800</v>
      </c>
      <c r="N15" s="3">
        <v>22800</v>
      </c>
      <c r="O15" s="12">
        <v>305559004968</v>
      </c>
      <c r="P15" s="13" t="s">
        <v>168</v>
      </c>
      <c r="Q15" s="13">
        <v>66119418087</v>
      </c>
      <c r="R15" s="46">
        <v>24435</v>
      </c>
      <c r="S15" s="46">
        <v>24438</v>
      </c>
      <c r="T15" s="45">
        <f>N11+N12+N13+N14+Table_1[[#This Row],[ราคาที่ตกลงซื้อหรือจ้าง (บาท)]]</f>
        <v>104358</v>
      </c>
      <c r="V15" s="41">
        <v>106077</v>
      </c>
    </row>
    <row r="16" spans="1:26" ht="24" customHeight="1">
      <c r="A16" s="19">
        <v>14</v>
      </c>
      <c r="B16" s="13">
        <v>2567</v>
      </c>
      <c r="C16" s="13" t="s">
        <v>74</v>
      </c>
      <c r="D16" s="2" t="s">
        <v>144</v>
      </c>
      <c r="E16" s="2" t="s">
        <v>145</v>
      </c>
      <c r="F16" s="2" t="s">
        <v>146</v>
      </c>
      <c r="G16" s="2" t="s">
        <v>86</v>
      </c>
      <c r="H16" s="2" t="s">
        <v>172</v>
      </c>
      <c r="I16" s="3">
        <v>100000</v>
      </c>
      <c r="J16" s="2" t="s">
        <v>147</v>
      </c>
      <c r="K16" s="2" t="s">
        <v>148</v>
      </c>
      <c r="L16" s="2" t="s">
        <v>6</v>
      </c>
      <c r="M16" s="3">
        <v>100000</v>
      </c>
      <c r="N16" s="3">
        <v>100000</v>
      </c>
      <c r="O16" s="12">
        <v>1309901055011</v>
      </c>
      <c r="P16" s="13" t="s">
        <v>173</v>
      </c>
      <c r="Q16" s="13">
        <v>66129000705</v>
      </c>
      <c r="R16" s="14">
        <v>24442</v>
      </c>
      <c r="S16" s="14">
        <v>24457</v>
      </c>
      <c r="V16" s="41">
        <v>200984.36</v>
      </c>
    </row>
    <row r="17" spans="1:23" ht="24" customHeight="1">
      <c r="A17" s="18">
        <v>15</v>
      </c>
      <c r="B17" s="13">
        <v>2567</v>
      </c>
      <c r="C17" s="13" t="s">
        <v>74</v>
      </c>
      <c r="D17" s="2" t="s">
        <v>144</v>
      </c>
      <c r="E17" s="2" t="s">
        <v>145</v>
      </c>
      <c r="F17" s="2" t="s">
        <v>146</v>
      </c>
      <c r="G17" s="2" t="s">
        <v>86</v>
      </c>
      <c r="H17" s="2" t="s">
        <v>174</v>
      </c>
      <c r="I17" s="3">
        <v>10000</v>
      </c>
      <c r="J17" s="2" t="s">
        <v>147</v>
      </c>
      <c r="K17" s="2" t="s">
        <v>148</v>
      </c>
      <c r="L17" s="2" t="s">
        <v>6</v>
      </c>
      <c r="M17" s="3">
        <v>10000</v>
      </c>
      <c r="N17" s="3">
        <v>10000</v>
      </c>
      <c r="O17" s="12">
        <v>3301100149505</v>
      </c>
      <c r="P17" s="13" t="s">
        <v>175</v>
      </c>
      <c r="Q17" s="13">
        <v>66129118772</v>
      </c>
      <c r="R17" s="14">
        <v>24453</v>
      </c>
      <c r="S17" s="14">
        <v>24456</v>
      </c>
      <c r="V17" s="41">
        <v>5586277</v>
      </c>
    </row>
    <row r="18" spans="1:23" ht="24" customHeight="1">
      <c r="A18" s="19">
        <v>16</v>
      </c>
      <c r="B18" s="13">
        <v>2567</v>
      </c>
      <c r="C18" s="13" t="s">
        <v>74</v>
      </c>
      <c r="D18" s="2" t="s">
        <v>144</v>
      </c>
      <c r="E18" s="2" t="s">
        <v>145</v>
      </c>
      <c r="F18" s="2" t="s">
        <v>146</v>
      </c>
      <c r="G18" s="2" t="s">
        <v>86</v>
      </c>
      <c r="H18" s="2" t="s">
        <v>176</v>
      </c>
      <c r="I18" s="3">
        <v>40000</v>
      </c>
      <c r="J18" s="2" t="s">
        <v>147</v>
      </c>
      <c r="K18" s="2" t="s">
        <v>148</v>
      </c>
      <c r="L18" s="2" t="s">
        <v>6</v>
      </c>
      <c r="M18" s="3">
        <v>40000</v>
      </c>
      <c r="N18" s="3">
        <v>40000</v>
      </c>
      <c r="O18" s="12">
        <v>3301100149505</v>
      </c>
      <c r="P18" s="13" t="s">
        <v>175</v>
      </c>
      <c r="Q18" s="13">
        <v>66129118985</v>
      </c>
      <c r="R18" s="14">
        <v>24453</v>
      </c>
      <c r="S18" s="14">
        <v>24456</v>
      </c>
      <c r="V18" s="41">
        <v>581217</v>
      </c>
    </row>
    <row r="19" spans="1:23" ht="24" customHeight="1">
      <c r="A19" s="18">
        <v>17</v>
      </c>
      <c r="B19" s="13">
        <v>2567</v>
      </c>
      <c r="C19" s="13" t="s">
        <v>74</v>
      </c>
      <c r="D19" s="2" t="s">
        <v>144</v>
      </c>
      <c r="E19" s="2" t="s">
        <v>145</v>
      </c>
      <c r="F19" s="2" t="s">
        <v>146</v>
      </c>
      <c r="G19" s="2" t="s">
        <v>86</v>
      </c>
      <c r="H19" s="2" t="s">
        <v>177</v>
      </c>
      <c r="I19" s="3">
        <v>47000</v>
      </c>
      <c r="J19" s="2" t="s">
        <v>147</v>
      </c>
      <c r="K19" s="2" t="s">
        <v>148</v>
      </c>
      <c r="L19" s="2" t="s">
        <v>6</v>
      </c>
      <c r="M19" s="3">
        <v>47000</v>
      </c>
      <c r="N19" s="3">
        <v>47000</v>
      </c>
      <c r="O19" s="12">
        <v>1301100003806</v>
      </c>
      <c r="P19" s="13" t="s">
        <v>178</v>
      </c>
      <c r="Q19" s="13">
        <v>66129127375</v>
      </c>
      <c r="R19" s="14">
        <v>24453</v>
      </c>
      <c r="S19" s="14">
        <v>24456</v>
      </c>
      <c r="V19" s="41">
        <v>888055.61</v>
      </c>
    </row>
    <row r="20" spans="1:23" ht="24" customHeight="1">
      <c r="A20" s="19">
        <v>18</v>
      </c>
      <c r="B20" s="13">
        <v>2567</v>
      </c>
      <c r="C20" s="13" t="s">
        <v>74</v>
      </c>
      <c r="D20" s="2" t="s">
        <v>144</v>
      </c>
      <c r="E20" s="2" t="s">
        <v>145</v>
      </c>
      <c r="F20" s="2" t="s">
        <v>146</v>
      </c>
      <c r="G20" s="2" t="s">
        <v>86</v>
      </c>
      <c r="H20" s="2" t="s">
        <v>179</v>
      </c>
      <c r="I20" s="3">
        <v>10000</v>
      </c>
      <c r="J20" s="2" t="s">
        <v>147</v>
      </c>
      <c r="K20" s="2" t="s">
        <v>148</v>
      </c>
      <c r="L20" s="2" t="s">
        <v>6</v>
      </c>
      <c r="M20" s="3">
        <v>10000</v>
      </c>
      <c r="N20" s="3">
        <v>10000</v>
      </c>
      <c r="O20" s="12">
        <v>1301101108199</v>
      </c>
      <c r="P20" s="13" t="s">
        <v>180</v>
      </c>
      <c r="Q20" s="13">
        <v>66129119329</v>
      </c>
      <c r="R20" s="14">
        <v>24456</v>
      </c>
      <c r="S20" s="14">
        <v>24461</v>
      </c>
      <c r="V20" s="41">
        <v>45250</v>
      </c>
    </row>
    <row r="21" spans="1:23" ht="24" customHeight="1">
      <c r="A21" s="18">
        <v>19</v>
      </c>
      <c r="B21" s="22">
        <v>2567</v>
      </c>
      <c r="C21" s="22" t="s">
        <v>74</v>
      </c>
      <c r="D21" s="23" t="s">
        <v>144</v>
      </c>
      <c r="E21" s="23" t="s">
        <v>145</v>
      </c>
      <c r="F21" s="23" t="s">
        <v>146</v>
      </c>
      <c r="G21" s="23" t="s">
        <v>86</v>
      </c>
      <c r="H21" s="23" t="s">
        <v>181</v>
      </c>
      <c r="I21" s="24">
        <v>40450</v>
      </c>
      <c r="J21" s="23" t="s">
        <v>147</v>
      </c>
      <c r="K21" s="23" t="s">
        <v>148</v>
      </c>
      <c r="L21" s="23" t="s">
        <v>6</v>
      </c>
      <c r="M21" s="24">
        <v>40450</v>
      </c>
      <c r="N21" s="24">
        <v>40450</v>
      </c>
      <c r="O21" s="25">
        <v>305557000752</v>
      </c>
      <c r="P21" s="26" t="s">
        <v>170</v>
      </c>
      <c r="Q21" s="22">
        <v>66129063804</v>
      </c>
      <c r="R21" s="27">
        <v>24448</v>
      </c>
      <c r="S21" s="27">
        <v>24452</v>
      </c>
      <c r="T21" s="45">
        <f>N16+N17+N18+N19+N20+Table_1[[#This Row],[ราคาที่ตกลงซื้อหรือจ้าง (บาท)]]</f>
        <v>247450</v>
      </c>
      <c r="V21" s="50">
        <f>T72</f>
        <v>2023876</v>
      </c>
    </row>
    <row r="22" spans="1:23" ht="24" customHeight="1">
      <c r="A22" s="19">
        <v>20</v>
      </c>
      <c r="B22" s="13">
        <v>2567</v>
      </c>
      <c r="C22" s="2" t="s">
        <v>74</v>
      </c>
      <c r="D22" s="2" t="s">
        <v>144</v>
      </c>
      <c r="E22" s="2" t="s">
        <v>145</v>
      </c>
      <c r="F22" s="2" t="s">
        <v>146</v>
      </c>
      <c r="G22" s="2" t="s">
        <v>86</v>
      </c>
      <c r="H22" s="2" t="s">
        <v>182</v>
      </c>
      <c r="I22" s="3">
        <v>259982.8</v>
      </c>
      <c r="J22" s="2" t="s">
        <v>147</v>
      </c>
      <c r="K22" s="2" t="s">
        <v>148</v>
      </c>
      <c r="L22" s="2" t="s">
        <v>6</v>
      </c>
      <c r="M22" s="3">
        <v>259982.8</v>
      </c>
      <c r="N22" s="3">
        <v>259982.8</v>
      </c>
      <c r="O22" s="12">
        <v>3301100302583</v>
      </c>
      <c r="P22" s="13" t="s">
        <v>183</v>
      </c>
      <c r="Q22" s="13">
        <v>67019086768</v>
      </c>
      <c r="R22" s="46">
        <v>24480</v>
      </c>
      <c r="S22" s="46">
        <v>24495</v>
      </c>
      <c r="V22" s="41">
        <f>SUM(V10:V21)</f>
        <v>10308612.050000001</v>
      </c>
      <c r="W22" s="36"/>
    </row>
    <row r="23" spans="1:23" ht="24" customHeight="1">
      <c r="A23" s="18">
        <v>21</v>
      </c>
      <c r="B23" s="13">
        <v>2567</v>
      </c>
      <c r="C23" s="2" t="s">
        <v>74</v>
      </c>
      <c r="D23" s="2" t="s">
        <v>144</v>
      </c>
      <c r="E23" s="2" t="s">
        <v>145</v>
      </c>
      <c r="F23" s="2" t="s">
        <v>146</v>
      </c>
      <c r="G23" s="2" t="s">
        <v>86</v>
      </c>
      <c r="H23" s="2" t="s">
        <v>184</v>
      </c>
      <c r="I23" s="3">
        <v>47900</v>
      </c>
      <c r="J23" s="2" t="s">
        <v>147</v>
      </c>
      <c r="K23" s="2" t="s">
        <v>148</v>
      </c>
      <c r="L23" s="2" t="s">
        <v>6</v>
      </c>
      <c r="M23" s="3">
        <v>47900</v>
      </c>
      <c r="N23" s="3">
        <v>47900</v>
      </c>
      <c r="O23" s="12">
        <v>303562003576</v>
      </c>
      <c r="P23" s="13" t="s">
        <v>185</v>
      </c>
      <c r="Q23" s="13">
        <v>67019112157</v>
      </c>
      <c r="R23" s="46">
        <v>24484</v>
      </c>
      <c r="S23" s="46">
        <v>24489</v>
      </c>
    </row>
    <row r="24" spans="1:23" ht="24" customHeight="1">
      <c r="A24" s="19">
        <v>22</v>
      </c>
      <c r="B24" s="13">
        <v>2567</v>
      </c>
      <c r="C24" s="2" t="s">
        <v>74</v>
      </c>
      <c r="D24" s="2" t="s">
        <v>144</v>
      </c>
      <c r="E24" s="2" t="s">
        <v>145</v>
      </c>
      <c r="F24" s="2" t="s">
        <v>146</v>
      </c>
      <c r="G24" s="2" t="s">
        <v>86</v>
      </c>
      <c r="H24" s="2" t="s">
        <v>186</v>
      </c>
      <c r="I24" s="3">
        <v>9000</v>
      </c>
      <c r="J24" s="2" t="s">
        <v>147</v>
      </c>
      <c r="K24" s="2" t="s">
        <v>148</v>
      </c>
      <c r="L24" s="2" t="s">
        <v>6</v>
      </c>
      <c r="M24" s="3">
        <v>9000</v>
      </c>
      <c r="N24" s="3">
        <v>9000</v>
      </c>
      <c r="O24" s="12">
        <v>5100900105861</v>
      </c>
      <c r="P24" s="13" t="s">
        <v>187</v>
      </c>
      <c r="Q24" s="13">
        <v>51009001058</v>
      </c>
      <c r="R24" s="46">
        <v>24488</v>
      </c>
      <c r="S24" s="46">
        <v>24491</v>
      </c>
      <c r="T24" s="45">
        <f>N22+N23+Table_1[[#This Row],[ราคาที่ตกลงซื้อหรือจ้าง (บาท)]]</f>
        <v>316882.8</v>
      </c>
    </row>
    <row r="25" spans="1:23" ht="24" customHeight="1">
      <c r="A25" s="18">
        <v>23</v>
      </c>
      <c r="B25" s="13">
        <v>2567</v>
      </c>
      <c r="C25" s="2" t="s">
        <v>74</v>
      </c>
      <c r="D25" s="2" t="s">
        <v>144</v>
      </c>
      <c r="E25" s="2" t="s">
        <v>145</v>
      </c>
      <c r="F25" s="2" t="s">
        <v>146</v>
      </c>
      <c r="G25" s="2" t="s">
        <v>86</v>
      </c>
      <c r="H25" s="2" t="s">
        <v>188</v>
      </c>
      <c r="I25" s="3">
        <v>6000</v>
      </c>
      <c r="J25" s="2" t="s">
        <v>147</v>
      </c>
      <c r="K25" s="2" t="s">
        <v>148</v>
      </c>
      <c r="L25" s="2" t="s">
        <v>6</v>
      </c>
      <c r="M25" s="3">
        <v>6000</v>
      </c>
      <c r="N25" s="3">
        <v>6000</v>
      </c>
      <c r="O25" s="12">
        <v>1309902682699</v>
      </c>
      <c r="P25" s="13" t="s">
        <v>189</v>
      </c>
      <c r="Q25" s="13">
        <v>67029286350</v>
      </c>
      <c r="R25" s="14">
        <v>24518</v>
      </c>
      <c r="S25" s="14">
        <v>24154</v>
      </c>
      <c r="T25" s="45">
        <f>Table_1[[#This Row],[ราคาที่ตกลงซื้อหรือจ้าง (บาท)]]</f>
        <v>6000</v>
      </c>
    </row>
    <row r="26" spans="1:23" ht="24" customHeight="1">
      <c r="A26" s="19">
        <v>24</v>
      </c>
      <c r="B26" s="13">
        <v>2567</v>
      </c>
      <c r="C26" s="2" t="s">
        <v>74</v>
      </c>
      <c r="D26" s="2" t="s">
        <v>144</v>
      </c>
      <c r="E26" s="2" t="s">
        <v>145</v>
      </c>
      <c r="F26" s="2" t="s">
        <v>146</v>
      </c>
      <c r="G26" s="2" t="s">
        <v>86</v>
      </c>
      <c r="H26" s="2" t="s">
        <v>190</v>
      </c>
      <c r="I26" s="3">
        <v>14766</v>
      </c>
      <c r="J26" s="2" t="s">
        <v>147</v>
      </c>
      <c r="K26" s="2" t="s">
        <v>148</v>
      </c>
      <c r="L26" s="2" t="s">
        <v>6</v>
      </c>
      <c r="M26" s="3">
        <v>14766</v>
      </c>
      <c r="N26" s="3">
        <v>14766</v>
      </c>
      <c r="O26" s="12">
        <v>331000767126</v>
      </c>
      <c r="P26" s="13" t="s">
        <v>191</v>
      </c>
      <c r="Q26" s="13">
        <v>67039379550</v>
      </c>
      <c r="R26" s="46">
        <v>24552</v>
      </c>
      <c r="S26" s="46">
        <v>24190</v>
      </c>
    </row>
    <row r="27" spans="1:23" ht="24" customHeight="1">
      <c r="A27" s="18">
        <v>25</v>
      </c>
      <c r="B27" s="13">
        <v>2567</v>
      </c>
      <c r="C27" s="2" t="s">
        <v>74</v>
      </c>
      <c r="D27" s="2" t="s">
        <v>144</v>
      </c>
      <c r="E27" s="2" t="s">
        <v>145</v>
      </c>
      <c r="F27" s="2" t="s">
        <v>146</v>
      </c>
      <c r="G27" s="2" t="s">
        <v>86</v>
      </c>
      <c r="H27" s="2" t="s">
        <v>192</v>
      </c>
      <c r="I27" s="3">
        <v>7450</v>
      </c>
      <c r="J27" s="2" t="s">
        <v>147</v>
      </c>
      <c r="K27" s="2" t="s">
        <v>148</v>
      </c>
      <c r="L27" s="2" t="s">
        <v>6</v>
      </c>
      <c r="M27" s="3">
        <v>7450</v>
      </c>
      <c r="N27" s="3">
        <v>7450</v>
      </c>
      <c r="O27" s="12">
        <v>1300900106480</v>
      </c>
      <c r="P27" s="13" t="s">
        <v>193</v>
      </c>
      <c r="Q27" s="13">
        <v>67039470499</v>
      </c>
      <c r="R27" s="46">
        <v>24557</v>
      </c>
      <c r="S27" s="46">
        <v>24195</v>
      </c>
      <c r="T27" s="36"/>
    </row>
    <row r="28" spans="1:23" ht="24" customHeight="1">
      <c r="A28" s="19">
        <v>26</v>
      </c>
      <c r="B28" s="13">
        <v>2567</v>
      </c>
      <c r="C28" s="2" t="s">
        <v>74</v>
      </c>
      <c r="D28" s="2" t="s">
        <v>144</v>
      </c>
      <c r="E28" s="2" t="s">
        <v>145</v>
      </c>
      <c r="F28" s="2" t="s">
        <v>146</v>
      </c>
      <c r="G28" s="2" t="s">
        <v>86</v>
      </c>
      <c r="H28" s="2" t="s">
        <v>194</v>
      </c>
      <c r="I28" s="3">
        <v>78011</v>
      </c>
      <c r="J28" s="2" t="s">
        <v>147</v>
      </c>
      <c r="K28" s="2" t="s">
        <v>148</v>
      </c>
      <c r="L28" s="2" t="s">
        <v>6</v>
      </c>
      <c r="M28" s="3">
        <v>78011</v>
      </c>
      <c r="N28" s="3">
        <v>78011</v>
      </c>
      <c r="O28" s="12">
        <v>305557000752</v>
      </c>
      <c r="P28" s="13" t="s">
        <v>195</v>
      </c>
      <c r="Q28" s="13">
        <v>67039503372</v>
      </c>
      <c r="R28" s="46">
        <v>24558</v>
      </c>
      <c r="S28" s="46">
        <v>24563</v>
      </c>
    </row>
    <row r="29" spans="1:23" ht="24" customHeight="1">
      <c r="A29" s="18">
        <v>27</v>
      </c>
      <c r="B29" s="13">
        <v>2567</v>
      </c>
      <c r="C29" s="2" t="s">
        <v>74</v>
      </c>
      <c r="D29" s="2" t="s">
        <v>144</v>
      </c>
      <c r="E29" s="2" t="s">
        <v>145</v>
      </c>
      <c r="F29" s="2" t="s">
        <v>146</v>
      </c>
      <c r="G29" s="2" t="s">
        <v>86</v>
      </c>
      <c r="H29" s="2" t="s">
        <v>153</v>
      </c>
      <c r="I29" s="3">
        <v>5850</v>
      </c>
      <c r="J29" s="2" t="s">
        <v>147</v>
      </c>
      <c r="K29" s="2" t="s">
        <v>148</v>
      </c>
      <c r="L29" s="2" t="s">
        <v>6</v>
      </c>
      <c r="M29" s="3">
        <v>5850</v>
      </c>
      <c r="N29" s="3">
        <v>5850</v>
      </c>
      <c r="O29" s="12">
        <v>305557000752</v>
      </c>
      <c r="P29" s="13" t="s">
        <v>195</v>
      </c>
      <c r="Q29" s="13">
        <v>67039536289</v>
      </c>
      <c r="R29" s="46">
        <v>24559</v>
      </c>
      <c r="S29" s="46">
        <v>24563</v>
      </c>
      <c r="T29" s="45">
        <f>N26+N27+N28+Table_1[[#This Row],[ราคาที่ตกลงซื้อหรือจ้าง (บาท)]]</f>
        <v>106077</v>
      </c>
    </row>
    <row r="30" spans="1:23" ht="24" customHeight="1">
      <c r="A30" s="19">
        <v>28</v>
      </c>
      <c r="B30" s="13">
        <v>2567</v>
      </c>
      <c r="C30" s="2" t="s">
        <v>74</v>
      </c>
      <c r="D30" s="2" t="s">
        <v>144</v>
      </c>
      <c r="E30" s="2" t="s">
        <v>145</v>
      </c>
      <c r="F30" s="2" t="s">
        <v>146</v>
      </c>
      <c r="G30" s="2" t="s">
        <v>86</v>
      </c>
      <c r="H30" s="2" t="s">
        <v>196</v>
      </c>
      <c r="I30" s="3">
        <v>5500</v>
      </c>
      <c r="J30" s="2" t="s">
        <v>147</v>
      </c>
      <c r="K30" s="2" t="s">
        <v>148</v>
      </c>
      <c r="L30" s="2" t="s">
        <v>6</v>
      </c>
      <c r="M30" s="3">
        <v>5500</v>
      </c>
      <c r="N30" s="3">
        <v>5500</v>
      </c>
      <c r="O30" s="12">
        <v>1309900494372</v>
      </c>
      <c r="P30" s="13" t="s">
        <v>197</v>
      </c>
      <c r="Q30" s="13">
        <v>67049001672</v>
      </c>
      <c r="R30" s="14">
        <v>24563</v>
      </c>
      <c r="S30" s="14">
        <v>24566</v>
      </c>
    </row>
    <row r="31" spans="1:23" ht="24" customHeight="1">
      <c r="A31" s="18">
        <v>29</v>
      </c>
      <c r="B31" s="13">
        <v>2567</v>
      </c>
      <c r="C31" s="2" t="s">
        <v>74</v>
      </c>
      <c r="D31" s="2" t="s">
        <v>144</v>
      </c>
      <c r="E31" s="2" t="s">
        <v>145</v>
      </c>
      <c r="F31" s="2" t="s">
        <v>146</v>
      </c>
      <c r="G31" s="2" t="s">
        <v>86</v>
      </c>
      <c r="H31" s="2" t="s">
        <v>198</v>
      </c>
      <c r="I31" s="3">
        <v>6364.36</v>
      </c>
      <c r="J31" s="2" t="s">
        <v>147</v>
      </c>
      <c r="K31" s="2" t="s">
        <v>148</v>
      </c>
      <c r="L31" s="2" t="s">
        <v>6</v>
      </c>
      <c r="M31" s="3">
        <v>6364.36</v>
      </c>
      <c r="N31" s="3">
        <v>6364.36</v>
      </c>
      <c r="O31" s="28" t="s">
        <v>199</v>
      </c>
      <c r="P31" s="13" t="s">
        <v>200</v>
      </c>
      <c r="Q31" s="13">
        <v>67049030805</v>
      </c>
      <c r="R31" s="14">
        <v>24565</v>
      </c>
      <c r="S31" s="14">
        <v>24568</v>
      </c>
    </row>
    <row r="32" spans="1:23" ht="24" customHeight="1">
      <c r="A32" s="19">
        <v>30</v>
      </c>
      <c r="B32" s="13">
        <v>2567</v>
      </c>
      <c r="C32" s="2" t="s">
        <v>74</v>
      </c>
      <c r="D32" s="2" t="s">
        <v>144</v>
      </c>
      <c r="E32" s="2" t="s">
        <v>145</v>
      </c>
      <c r="F32" s="2" t="s">
        <v>146</v>
      </c>
      <c r="G32" s="2" t="s">
        <v>86</v>
      </c>
      <c r="H32" s="2" t="s">
        <v>201</v>
      </c>
      <c r="I32" s="3">
        <v>11160</v>
      </c>
      <c r="J32" s="2" t="s">
        <v>147</v>
      </c>
      <c r="K32" s="2" t="s">
        <v>148</v>
      </c>
      <c r="L32" s="2" t="s">
        <v>6</v>
      </c>
      <c r="M32" s="3">
        <v>11160</v>
      </c>
      <c r="N32" s="3">
        <v>11160</v>
      </c>
      <c r="O32" s="28" t="s">
        <v>202</v>
      </c>
      <c r="P32" s="13" t="s">
        <v>203</v>
      </c>
      <c r="Q32" s="13">
        <v>67049040924</v>
      </c>
      <c r="R32" s="14">
        <v>24566</v>
      </c>
      <c r="S32" s="14">
        <v>24569</v>
      </c>
    </row>
    <row r="33" spans="1:20" ht="24" customHeight="1">
      <c r="A33" s="18">
        <v>31</v>
      </c>
      <c r="B33" s="13">
        <v>2567</v>
      </c>
      <c r="C33" s="2" t="s">
        <v>74</v>
      </c>
      <c r="D33" s="2" t="s">
        <v>144</v>
      </c>
      <c r="E33" s="2" t="s">
        <v>145</v>
      </c>
      <c r="F33" s="2" t="s">
        <v>146</v>
      </c>
      <c r="G33" s="2" t="s">
        <v>86</v>
      </c>
      <c r="H33" s="2" t="s">
        <v>204</v>
      </c>
      <c r="I33" s="3">
        <v>7810</v>
      </c>
      <c r="J33" s="2" t="s">
        <v>147</v>
      </c>
      <c r="K33" s="2" t="s">
        <v>148</v>
      </c>
      <c r="L33" s="2" t="s">
        <v>6</v>
      </c>
      <c r="M33" s="3">
        <v>7810</v>
      </c>
      <c r="N33" s="3">
        <v>7810</v>
      </c>
      <c r="O33" s="28" t="s">
        <v>202</v>
      </c>
      <c r="P33" s="13" t="s">
        <v>203</v>
      </c>
      <c r="Q33" s="13">
        <v>67049083892</v>
      </c>
      <c r="R33" s="14">
        <v>24571</v>
      </c>
      <c r="S33" s="14">
        <v>24574</v>
      </c>
    </row>
    <row r="34" spans="1:20" ht="24" customHeight="1">
      <c r="A34" s="19">
        <v>32</v>
      </c>
      <c r="B34" s="13">
        <v>2567</v>
      </c>
      <c r="C34" s="2" t="s">
        <v>74</v>
      </c>
      <c r="D34" s="2" t="s">
        <v>144</v>
      </c>
      <c r="E34" s="2" t="s">
        <v>145</v>
      </c>
      <c r="F34" s="2" t="s">
        <v>146</v>
      </c>
      <c r="G34" s="2" t="s">
        <v>86</v>
      </c>
      <c r="H34" s="2" t="s">
        <v>205</v>
      </c>
      <c r="I34" s="3">
        <v>5100</v>
      </c>
      <c r="J34" s="2" t="s">
        <v>147</v>
      </c>
      <c r="K34" s="2" t="s">
        <v>148</v>
      </c>
      <c r="L34" s="2" t="s">
        <v>6</v>
      </c>
      <c r="M34" s="3">
        <v>5100</v>
      </c>
      <c r="N34" s="3">
        <v>5100</v>
      </c>
      <c r="O34" s="28" t="s">
        <v>202</v>
      </c>
      <c r="P34" s="13" t="s">
        <v>203</v>
      </c>
      <c r="Q34" s="13">
        <v>67049117556</v>
      </c>
      <c r="R34" s="14">
        <v>24571</v>
      </c>
      <c r="S34" s="14">
        <v>24574</v>
      </c>
    </row>
    <row r="35" spans="1:20" ht="24" customHeight="1">
      <c r="A35" s="18">
        <v>33</v>
      </c>
      <c r="B35" s="13">
        <v>2567</v>
      </c>
      <c r="C35" s="2" t="s">
        <v>74</v>
      </c>
      <c r="D35" s="2" t="s">
        <v>144</v>
      </c>
      <c r="E35" s="2" t="s">
        <v>145</v>
      </c>
      <c r="F35" s="2" t="s">
        <v>146</v>
      </c>
      <c r="G35" s="2" t="s">
        <v>86</v>
      </c>
      <c r="H35" s="2" t="s">
        <v>210</v>
      </c>
      <c r="I35" s="3">
        <v>81000</v>
      </c>
      <c r="J35" s="2" t="s">
        <v>147</v>
      </c>
      <c r="K35" s="2" t="s">
        <v>148</v>
      </c>
      <c r="L35" s="2" t="s">
        <v>6</v>
      </c>
      <c r="M35" s="3">
        <v>81000</v>
      </c>
      <c r="N35" s="3">
        <v>81000</v>
      </c>
      <c r="O35" s="28" t="s">
        <v>211</v>
      </c>
      <c r="P35" s="13" t="s">
        <v>212</v>
      </c>
      <c r="Q35" s="13">
        <v>67049114010</v>
      </c>
      <c r="R35" s="14">
        <v>24571</v>
      </c>
      <c r="S35" s="14">
        <v>24579</v>
      </c>
    </row>
    <row r="36" spans="1:20" ht="24" customHeight="1">
      <c r="A36" s="19">
        <v>34</v>
      </c>
      <c r="B36" s="13">
        <v>2567</v>
      </c>
      <c r="C36" s="2" t="s">
        <v>74</v>
      </c>
      <c r="D36" s="2" t="s">
        <v>144</v>
      </c>
      <c r="E36" s="2" t="s">
        <v>145</v>
      </c>
      <c r="F36" s="2" t="s">
        <v>146</v>
      </c>
      <c r="G36" s="2" t="s">
        <v>86</v>
      </c>
      <c r="H36" s="2" t="s">
        <v>206</v>
      </c>
      <c r="I36" s="3">
        <v>25000</v>
      </c>
      <c r="J36" s="2" t="s">
        <v>147</v>
      </c>
      <c r="K36" s="2" t="s">
        <v>148</v>
      </c>
      <c r="L36" s="2" t="s">
        <v>6</v>
      </c>
      <c r="M36" s="3">
        <v>25000</v>
      </c>
      <c r="N36" s="3">
        <v>25000</v>
      </c>
      <c r="O36" s="28" t="s">
        <v>207</v>
      </c>
      <c r="P36" s="13" t="s">
        <v>208</v>
      </c>
      <c r="Q36" s="13">
        <v>6704914170</v>
      </c>
      <c r="R36" s="14">
        <v>24571</v>
      </c>
      <c r="S36" s="14">
        <v>24574</v>
      </c>
    </row>
    <row r="37" spans="1:20" ht="24" customHeight="1">
      <c r="A37" s="18">
        <v>35</v>
      </c>
      <c r="B37" s="13">
        <v>2567</v>
      </c>
      <c r="C37" s="2" t="s">
        <v>74</v>
      </c>
      <c r="D37" s="2" t="s">
        <v>144</v>
      </c>
      <c r="E37" s="2" t="s">
        <v>145</v>
      </c>
      <c r="F37" s="2" t="s">
        <v>146</v>
      </c>
      <c r="G37" s="2" t="s">
        <v>86</v>
      </c>
      <c r="H37" s="2" t="s">
        <v>209</v>
      </c>
      <c r="I37" s="3">
        <v>16000</v>
      </c>
      <c r="J37" s="2" t="s">
        <v>147</v>
      </c>
      <c r="K37" s="2" t="s">
        <v>148</v>
      </c>
      <c r="L37" s="2" t="s">
        <v>6</v>
      </c>
      <c r="M37" s="3">
        <v>16000</v>
      </c>
      <c r="N37" s="3">
        <v>16000</v>
      </c>
      <c r="O37" s="28" t="s">
        <v>207</v>
      </c>
      <c r="P37" s="13" t="s">
        <v>208</v>
      </c>
      <c r="Q37" s="13">
        <v>67049145103</v>
      </c>
      <c r="R37" s="14">
        <v>24571</v>
      </c>
      <c r="S37" s="14">
        <v>24574</v>
      </c>
    </row>
    <row r="38" spans="1:20" ht="24" customHeight="1">
      <c r="A38" s="19">
        <v>36</v>
      </c>
      <c r="B38" s="13">
        <v>2567</v>
      </c>
      <c r="C38" s="2" t="s">
        <v>74</v>
      </c>
      <c r="D38" s="2" t="s">
        <v>144</v>
      </c>
      <c r="E38" s="2" t="s">
        <v>145</v>
      </c>
      <c r="F38" s="2" t="s">
        <v>146</v>
      </c>
      <c r="G38" s="2" t="s">
        <v>86</v>
      </c>
      <c r="H38" s="2" t="s">
        <v>244</v>
      </c>
      <c r="I38" s="3">
        <v>43050</v>
      </c>
      <c r="J38" s="2" t="s">
        <v>147</v>
      </c>
      <c r="K38" s="2" t="s">
        <v>148</v>
      </c>
      <c r="L38" s="2" t="s">
        <v>6</v>
      </c>
      <c r="M38" s="3">
        <f>Table_1[[#This Row],[วงเงินงบประมาณที่ได้รับจัดสรร]]</f>
        <v>43050</v>
      </c>
      <c r="N38" s="3">
        <f>Table_1[[#This Row],[วงเงินงบประมาณที่ได้รับจัดสรร]]</f>
        <v>43050</v>
      </c>
      <c r="O38" s="28" t="s">
        <v>245</v>
      </c>
      <c r="P38" s="13" t="s">
        <v>246</v>
      </c>
      <c r="Q38" s="13">
        <v>67049238314</v>
      </c>
      <c r="R38" s="14">
        <v>24585</v>
      </c>
      <c r="S38" s="14">
        <v>24588</v>
      </c>
      <c r="T38" s="45">
        <f>N30+N31+N32+N33+N34+N35+N36+N37+Table_1[[#This Row],[ราคาที่ตกลงซื้อหรือจ้าง (บาท)]]</f>
        <v>200984.36</v>
      </c>
    </row>
    <row r="39" spans="1:20" ht="24" customHeight="1">
      <c r="A39" s="18">
        <v>37</v>
      </c>
      <c r="B39" s="13">
        <v>2567</v>
      </c>
      <c r="C39" s="2" t="s">
        <v>74</v>
      </c>
      <c r="D39" s="2" t="s">
        <v>144</v>
      </c>
      <c r="E39" s="2" t="s">
        <v>145</v>
      </c>
      <c r="F39" s="2" t="s">
        <v>146</v>
      </c>
      <c r="G39" s="2" t="s">
        <v>86</v>
      </c>
      <c r="H39" s="35" t="s">
        <v>214</v>
      </c>
      <c r="I39" s="3">
        <v>5300</v>
      </c>
      <c r="J39" s="2" t="s">
        <v>147</v>
      </c>
      <c r="K39" s="2" t="s">
        <v>148</v>
      </c>
      <c r="L39" s="2" t="s">
        <v>6</v>
      </c>
      <c r="M39" s="3">
        <v>5300</v>
      </c>
      <c r="N39" s="3">
        <v>5300</v>
      </c>
      <c r="O39" s="12">
        <v>1300900106480</v>
      </c>
      <c r="P39" s="13" t="s">
        <v>193</v>
      </c>
      <c r="Q39" s="13">
        <v>67049406441</v>
      </c>
      <c r="R39" s="46">
        <v>24600</v>
      </c>
      <c r="S39" s="46">
        <v>24603</v>
      </c>
    </row>
    <row r="40" spans="1:20" ht="24" customHeight="1">
      <c r="A40" s="19">
        <v>38</v>
      </c>
      <c r="B40" s="13">
        <v>2567</v>
      </c>
      <c r="C40" s="2" t="s">
        <v>74</v>
      </c>
      <c r="D40" s="2" t="s">
        <v>144</v>
      </c>
      <c r="E40" s="2" t="s">
        <v>145</v>
      </c>
      <c r="F40" s="2" t="s">
        <v>146</v>
      </c>
      <c r="G40" s="2" t="s">
        <v>86</v>
      </c>
      <c r="H40" s="2" t="s">
        <v>215</v>
      </c>
      <c r="I40" s="3">
        <v>11000</v>
      </c>
      <c r="J40" s="2" t="s">
        <v>147</v>
      </c>
      <c r="K40" s="2" t="s">
        <v>148</v>
      </c>
      <c r="L40" s="2" t="s">
        <v>6</v>
      </c>
      <c r="M40" s="3">
        <v>11000</v>
      </c>
      <c r="N40" s="3">
        <v>11000</v>
      </c>
      <c r="O40" s="28" t="s">
        <v>211</v>
      </c>
      <c r="P40" s="13" t="s">
        <v>216</v>
      </c>
      <c r="Q40" s="13">
        <v>67059281471</v>
      </c>
      <c r="R40" s="46">
        <v>24612</v>
      </c>
      <c r="S40" s="46">
        <v>24615</v>
      </c>
    </row>
    <row r="41" spans="1:20" ht="24" customHeight="1">
      <c r="A41" s="18">
        <v>39</v>
      </c>
      <c r="B41" s="13">
        <v>2567</v>
      </c>
      <c r="C41" s="2" t="s">
        <v>74</v>
      </c>
      <c r="D41" s="2" t="s">
        <v>144</v>
      </c>
      <c r="E41" s="2" t="s">
        <v>145</v>
      </c>
      <c r="F41" s="2" t="s">
        <v>146</v>
      </c>
      <c r="G41" s="2" t="s">
        <v>86</v>
      </c>
      <c r="H41" s="2" t="s">
        <v>217</v>
      </c>
      <c r="I41" s="3">
        <v>5569977</v>
      </c>
      <c r="J41" s="2" t="s">
        <v>147</v>
      </c>
      <c r="K41" s="2" t="s">
        <v>218</v>
      </c>
      <c r="L41" s="2" t="s">
        <v>4</v>
      </c>
      <c r="M41" s="3">
        <v>5569977</v>
      </c>
      <c r="N41" s="3">
        <v>5569977</v>
      </c>
      <c r="O41" s="28" t="s">
        <v>219</v>
      </c>
      <c r="P41" s="13" t="s">
        <v>220</v>
      </c>
      <c r="Q41" s="13">
        <v>67049178437</v>
      </c>
      <c r="R41" s="46">
        <v>24621</v>
      </c>
      <c r="S41" s="46">
        <v>24801</v>
      </c>
      <c r="T41" s="45">
        <f>N39+N40+Table_1[[#This Row],[ราคาที่ตกลงซื้อหรือจ้าง (บาท)]]</f>
        <v>5586277</v>
      </c>
    </row>
    <row r="42" spans="1:20" ht="24" customHeight="1">
      <c r="A42" s="19">
        <v>40</v>
      </c>
      <c r="B42" s="13">
        <v>2567</v>
      </c>
      <c r="C42" s="2" t="s">
        <v>74</v>
      </c>
      <c r="D42" s="2" t="s">
        <v>144</v>
      </c>
      <c r="E42" s="2" t="s">
        <v>145</v>
      </c>
      <c r="F42" s="2" t="s">
        <v>146</v>
      </c>
      <c r="G42" s="2" t="s">
        <v>86</v>
      </c>
      <c r="H42" s="35" t="s">
        <v>221</v>
      </c>
      <c r="I42" s="3">
        <v>57382</v>
      </c>
      <c r="J42" s="2" t="s">
        <v>147</v>
      </c>
      <c r="K42" s="2" t="s">
        <v>148</v>
      </c>
      <c r="L42" s="2" t="s">
        <v>6</v>
      </c>
      <c r="M42" s="3">
        <f>Table_1[[#This Row],[วงเงินงบประมาณที่ได้รับจัดสรร]]</f>
        <v>57382</v>
      </c>
      <c r="N42" s="3">
        <f>Table_1[[#This Row],[วงเงินงบประมาณที่ได้รับจัดสรร]]</f>
        <v>57382</v>
      </c>
      <c r="O42" s="12">
        <v>305557000752</v>
      </c>
      <c r="P42" s="13" t="s">
        <v>222</v>
      </c>
      <c r="Q42" s="13">
        <v>67059544376</v>
      </c>
      <c r="R42" s="14">
        <v>24627</v>
      </c>
      <c r="S42" s="14">
        <v>24630</v>
      </c>
    </row>
    <row r="43" spans="1:20" ht="24" customHeight="1">
      <c r="A43" s="18">
        <v>41</v>
      </c>
      <c r="B43" s="13">
        <v>2567</v>
      </c>
      <c r="C43" s="2" t="s">
        <v>74</v>
      </c>
      <c r="D43" s="2" t="s">
        <v>144</v>
      </c>
      <c r="E43" s="2" t="s">
        <v>145</v>
      </c>
      <c r="F43" s="2" t="s">
        <v>146</v>
      </c>
      <c r="G43" s="2" t="s">
        <v>86</v>
      </c>
      <c r="H43" s="2" t="s">
        <v>223</v>
      </c>
      <c r="I43" s="3">
        <v>24700</v>
      </c>
      <c r="J43" s="2" t="s">
        <v>147</v>
      </c>
      <c r="K43" s="2" t="s">
        <v>148</v>
      </c>
      <c r="L43" s="2" t="s">
        <v>6</v>
      </c>
      <c r="M43" s="3">
        <f>Table_1[[#This Row],[วงเงินงบประมาณที่ได้รับจัดสรร]]</f>
        <v>24700</v>
      </c>
      <c r="N43" s="3">
        <f>Table_1[[#This Row],[วงเงินงบประมาณที่ได้รับจัดสรร]]</f>
        <v>24700</v>
      </c>
      <c r="O43" s="28" t="s">
        <v>224</v>
      </c>
      <c r="P43" s="13" t="s">
        <v>173</v>
      </c>
      <c r="Q43" s="13">
        <v>67069016001</v>
      </c>
      <c r="R43" s="14">
        <v>24627</v>
      </c>
      <c r="S43" s="14">
        <v>24634</v>
      </c>
    </row>
    <row r="44" spans="1:20" ht="24" customHeight="1">
      <c r="A44" s="19">
        <v>42</v>
      </c>
      <c r="B44" s="13">
        <v>2567</v>
      </c>
      <c r="C44" s="2" t="s">
        <v>74</v>
      </c>
      <c r="D44" s="2" t="s">
        <v>144</v>
      </c>
      <c r="E44" s="2" t="s">
        <v>145</v>
      </c>
      <c r="F44" s="2" t="s">
        <v>146</v>
      </c>
      <c r="G44" s="2" t="s">
        <v>86</v>
      </c>
      <c r="H44" s="2" t="s">
        <v>225</v>
      </c>
      <c r="I44" s="3">
        <v>249840</v>
      </c>
      <c r="J44" s="2" t="s">
        <v>147</v>
      </c>
      <c r="K44" s="2" t="s">
        <v>148</v>
      </c>
      <c r="L44" s="2" t="s">
        <v>6</v>
      </c>
      <c r="M44" s="3">
        <f>Table_1[[#This Row],[วงเงินงบประมาณที่ได้รับจัดสรร]]</f>
        <v>249840</v>
      </c>
      <c r="N44" s="3">
        <f>Table_1[[#This Row],[วงเงินงบประมาณที่ได้รับจัดสรร]]</f>
        <v>249840</v>
      </c>
      <c r="O44" s="28" t="s">
        <v>226</v>
      </c>
      <c r="P44" s="13" t="s">
        <v>227</v>
      </c>
      <c r="Q44" s="13">
        <v>67069161690</v>
      </c>
      <c r="R44" s="14">
        <v>24634</v>
      </c>
      <c r="S44" s="14">
        <v>24637</v>
      </c>
    </row>
    <row r="45" spans="1:20" ht="24" customHeight="1">
      <c r="A45" s="18">
        <v>43</v>
      </c>
      <c r="B45" s="13">
        <v>2567</v>
      </c>
      <c r="C45" s="2" t="s">
        <v>74</v>
      </c>
      <c r="D45" s="2" t="s">
        <v>144</v>
      </c>
      <c r="E45" s="2" t="s">
        <v>145</v>
      </c>
      <c r="F45" s="2" t="s">
        <v>146</v>
      </c>
      <c r="G45" s="2" t="s">
        <v>86</v>
      </c>
      <c r="H45" s="2" t="s">
        <v>228</v>
      </c>
      <c r="I45" s="3">
        <v>15720</v>
      </c>
      <c r="J45" s="2" t="s">
        <v>147</v>
      </c>
      <c r="K45" s="2" t="s">
        <v>148</v>
      </c>
      <c r="L45" s="2" t="s">
        <v>6</v>
      </c>
      <c r="M45" s="3">
        <f>Table_1[[#This Row],[วงเงินงบประมาณที่ได้รับจัดสรร]]</f>
        <v>15720</v>
      </c>
      <c r="N45" s="3">
        <f>Table_1[[#This Row],[วงเงินงบประมาณที่ได้รับจัดสรร]]</f>
        <v>15720</v>
      </c>
      <c r="O45" s="28" t="s">
        <v>211</v>
      </c>
      <c r="P45" s="13" t="s">
        <v>222</v>
      </c>
      <c r="Q45" s="13">
        <v>67069179803</v>
      </c>
      <c r="R45" s="14" t="s">
        <v>229</v>
      </c>
      <c r="S45" s="14">
        <v>24637</v>
      </c>
    </row>
    <row r="46" spans="1:20" ht="24" customHeight="1">
      <c r="A46" s="19">
        <v>44</v>
      </c>
      <c r="B46" s="13">
        <v>2567</v>
      </c>
      <c r="C46" s="2" t="s">
        <v>74</v>
      </c>
      <c r="D46" s="2" t="s">
        <v>144</v>
      </c>
      <c r="E46" s="2" t="s">
        <v>145</v>
      </c>
      <c r="F46" s="2" t="s">
        <v>146</v>
      </c>
      <c r="G46" s="2" t="s">
        <v>86</v>
      </c>
      <c r="H46" s="2" t="s">
        <v>230</v>
      </c>
      <c r="I46" s="3">
        <v>80000</v>
      </c>
      <c r="J46" s="2" t="s">
        <v>147</v>
      </c>
      <c r="K46" s="2" t="s">
        <v>148</v>
      </c>
      <c r="L46" s="2" t="s">
        <v>6</v>
      </c>
      <c r="M46" s="3">
        <f>Table_1[[#This Row],[วงเงินงบประมาณที่ได้รับจัดสรร]]</f>
        <v>80000</v>
      </c>
      <c r="N46" s="3">
        <f>Table_1[[#This Row],[วงเงินงบประมาณที่ได้รับจัดสรร]]</f>
        <v>80000</v>
      </c>
      <c r="O46" s="28" t="s">
        <v>231</v>
      </c>
      <c r="P46" s="13" t="s">
        <v>232</v>
      </c>
      <c r="Q46" s="13">
        <v>67069184436</v>
      </c>
      <c r="R46" s="14">
        <v>24634</v>
      </c>
      <c r="S46" s="14">
        <v>24641</v>
      </c>
    </row>
    <row r="47" spans="1:20" ht="24" customHeight="1">
      <c r="A47" s="18">
        <v>45</v>
      </c>
      <c r="B47" s="13">
        <v>2567</v>
      </c>
      <c r="C47" s="2" t="s">
        <v>74</v>
      </c>
      <c r="D47" s="2" t="s">
        <v>144</v>
      </c>
      <c r="E47" s="2" t="s">
        <v>145</v>
      </c>
      <c r="F47" s="2" t="s">
        <v>146</v>
      </c>
      <c r="G47" s="2" t="s">
        <v>86</v>
      </c>
      <c r="H47" s="2" t="s">
        <v>233</v>
      </c>
      <c r="I47" s="3">
        <v>80000</v>
      </c>
      <c r="J47" s="2" t="s">
        <v>147</v>
      </c>
      <c r="K47" s="2" t="s">
        <v>148</v>
      </c>
      <c r="L47" s="2" t="s">
        <v>6</v>
      </c>
      <c r="M47" s="3">
        <f>Table_1[[#This Row],[วงเงินงบประมาณที่ได้รับจัดสรร]]</f>
        <v>80000</v>
      </c>
      <c r="N47" s="3">
        <f>Table_1[[#This Row],[วงเงินงบประมาณที่ได้รับจัดสรร]]</f>
        <v>80000</v>
      </c>
      <c r="O47" s="28" t="s">
        <v>231</v>
      </c>
      <c r="P47" s="13" t="s">
        <v>232</v>
      </c>
      <c r="Q47" s="13">
        <v>67069195081</v>
      </c>
      <c r="R47" s="14">
        <v>24634</v>
      </c>
      <c r="S47" s="14">
        <v>24641</v>
      </c>
    </row>
    <row r="48" spans="1:20" ht="24" customHeight="1">
      <c r="A48" s="19">
        <v>46</v>
      </c>
      <c r="B48" s="13">
        <v>2567</v>
      </c>
      <c r="C48" s="2" t="s">
        <v>74</v>
      </c>
      <c r="D48" s="2" t="s">
        <v>144</v>
      </c>
      <c r="E48" s="2" t="s">
        <v>145</v>
      </c>
      <c r="F48" s="2" t="s">
        <v>146</v>
      </c>
      <c r="G48" s="2" t="s">
        <v>86</v>
      </c>
      <c r="H48" s="2" t="s">
        <v>234</v>
      </c>
      <c r="I48" s="3">
        <v>16900</v>
      </c>
      <c r="J48" s="2" t="s">
        <v>147</v>
      </c>
      <c r="K48" s="2" t="s">
        <v>148</v>
      </c>
      <c r="L48" s="2" t="s">
        <v>6</v>
      </c>
      <c r="M48" s="3">
        <f t="shared" ref="M48:M53" si="0">I48</f>
        <v>16900</v>
      </c>
      <c r="N48" s="3">
        <f t="shared" ref="N48:N53" si="1">M48</f>
        <v>16900</v>
      </c>
      <c r="O48" s="28" t="s">
        <v>235</v>
      </c>
      <c r="P48" s="13" t="s">
        <v>236</v>
      </c>
      <c r="Q48" s="13">
        <v>67069180844</v>
      </c>
      <c r="R48" s="14">
        <v>24637</v>
      </c>
      <c r="S48" s="14">
        <v>24652</v>
      </c>
    </row>
    <row r="49" spans="1:20" ht="24" customHeight="1">
      <c r="A49" s="18">
        <v>47</v>
      </c>
      <c r="B49" s="13">
        <v>2567</v>
      </c>
      <c r="C49" s="2" t="s">
        <v>74</v>
      </c>
      <c r="D49" s="2" t="s">
        <v>144</v>
      </c>
      <c r="E49" s="2" t="s">
        <v>145</v>
      </c>
      <c r="F49" s="2" t="s">
        <v>146</v>
      </c>
      <c r="G49" s="2" t="s">
        <v>86</v>
      </c>
      <c r="H49" s="2" t="s">
        <v>237</v>
      </c>
      <c r="I49" s="3">
        <v>8000</v>
      </c>
      <c r="J49" s="2" t="s">
        <v>147</v>
      </c>
      <c r="K49" s="2" t="s">
        <v>148</v>
      </c>
      <c r="L49" s="2" t="s">
        <v>6</v>
      </c>
      <c r="M49" s="3">
        <f t="shared" si="0"/>
        <v>8000</v>
      </c>
      <c r="N49" s="3">
        <f t="shared" si="1"/>
        <v>8000</v>
      </c>
      <c r="O49" s="28" t="s">
        <v>224</v>
      </c>
      <c r="P49" s="13" t="s">
        <v>173</v>
      </c>
      <c r="Q49" s="13">
        <v>67069261398</v>
      </c>
      <c r="R49" s="14">
        <v>24640</v>
      </c>
      <c r="S49" s="14">
        <v>24643</v>
      </c>
    </row>
    <row r="50" spans="1:20" ht="24" customHeight="1">
      <c r="A50" s="19">
        <v>48</v>
      </c>
      <c r="B50" s="13">
        <v>2567</v>
      </c>
      <c r="C50" s="2" t="s">
        <v>74</v>
      </c>
      <c r="D50" s="2" t="s">
        <v>144</v>
      </c>
      <c r="E50" s="2" t="s">
        <v>145</v>
      </c>
      <c r="F50" s="2" t="s">
        <v>146</v>
      </c>
      <c r="G50" s="2" t="s">
        <v>86</v>
      </c>
      <c r="H50" s="2" t="s">
        <v>238</v>
      </c>
      <c r="I50" s="3">
        <v>12345</v>
      </c>
      <c r="J50" s="2" t="s">
        <v>147</v>
      </c>
      <c r="K50" s="2" t="s">
        <v>148</v>
      </c>
      <c r="L50" s="2" t="s">
        <v>6</v>
      </c>
      <c r="M50" s="3">
        <f t="shared" si="0"/>
        <v>12345</v>
      </c>
      <c r="N50" s="3">
        <f t="shared" si="1"/>
        <v>12345</v>
      </c>
      <c r="O50" s="28" t="s">
        <v>202</v>
      </c>
      <c r="P50" s="13" t="s">
        <v>203</v>
      </c>
      <c r="Q50" s="13">
        <v>67069261709</v>
      </c>
      <c r="R50" s="14">
        <v>24640</v>
      </c>
      <c r="S50" s="14">
        <v>24643</v>
      </c>
    </row>
    <row r="51" spans="1:20" ht="24" customHeight="1">
      <c r="A51" s="18">
        <v>49</v>
      </c>
      <c r="B51" s="13">
        <v>2567</v>
      </c>
      <c r="C51" s="2" t="s">
        <v>74</v>
      </c>
      <c r="D51" s="2" t="s">
        <v>144</v>
      </c>
      <c r="E51" s="2" t="s">
        <v>145</v>
      </c>
      <c r="F51" s="2" t="s">
        <v>146</v>
      </c>
      <c r="G51" s="2" t="s">
        <v>86</v>
      </c>
      <c r="H51" s="2" t="s">
        <v>239</v>
      </c>
      <c r="I51" s="3">
        <v>5500</v>
      </c>
      <c r="J51" s="2" t="s">
        <v>147</v>
      </c>
      <c r="K51" s="2" t="s">
        <v>148</v>
      </c>
      <c r="L51" s="2" t="s">
        <v>6</v>
      </c>
      <c r="M51" s="3">
        <f t="shared" si="0"/>
        <v>5500</v>
      </c>
      <c r="N51" s="3">
        <f t="shared" si="1"/>
        <v>5500</v>
      </c>
      <c r="O51" s="28" t="s">
        <v>240</v>
      </c>
      <c r="P51" s="13" t="s">
        <v>241</v>
      </c>
      <c r="Q51" s="13">
        <v>67069315204</v>
      </c>
      <c r="R51" s="14">
        <v>24643</v>
      </c>
      <c r="S51" s="14">
        <v>24646</v>
      </c>
    </row>
    <row r="52" spans="1:20" ht="24" customHeight="1">
      <c r="A52" s="19">
        <v>50</v>
      </c>
      <c r="B52" s="13">
        <v>2567</v>
      </c>
      <c r="C52" s="2" t="s">
        <v>74</v>
      </c>
      <c r="D52" s="2" t="s">
        <v>144</v>
      </c>
      <c r="E52" s="2" t="s">
        <v>145</v>
      </c>
      <c r="F52" s="2" t="s">
        <v>146</v>
      </c>
      <c r="G52" s="2" t="s">
        <v>86</v>
      </c>
      <c r="H52" s="2" t="s">
        <v>242</v>
      </c>
      <c r="I52" s="3">
        <v>22830</v>
      </c>
      <c r="J52" s="2" t="s">
        <v>147</v>
      </c>
      <c r="K52" s="2" t="s">
        <v>148</v>
      </c>
      <c r="L52" s="2" t="s">
        <v>6</v>
      </c>
      <c r="M52" s="3">
        <f t="shared" si="0"/>
        <v>22830</v>
      </c>
      <c r="N52" s="3">
        <f t="shared" si="1"/>
        <v>22830</v>
      </c>
      <c r="O52" s="28" t="s">
        <v>211</v>
      </c>
      <c r="P52" s="13" t="s">
        <v>222</v>
      </c>
      <c r="Q52" s="13">
        <v>67069435620</v>
      </c>
      <c r="R52" s="14">
        <v>24648</v>
      </c>
      <c r="S52" s="14">
        <v>24651</v>
      </c>
    </row>
    <row r="53" spans="1:20" ht="24" customHeight="1">
      <c r="A53" s="18">
        <v>51</v>
      </c>
      <c r="B53" s="13">
        <v>2567</v>
      </c>
      <c r="C53" s="2" t="s">
        <v>74</v>
      </c>
      <c r="D53" s="2" t="s">
        <v>144</v>
      </c>
      <c r="E53" s="2" t="s">
        <v>145</v>
      </c>
      <c r="F53" s="2" t="s">
        <v>146</v>
      </c>
      <c r="G53" s="2" t="s">
        <v>86</v>
      </c>
      <c r="H53" s="2" t="s">
        <v>243</v>
      </c>
      <c r="I53" s="3">
        <v>8000</v>
      </c>
      <c r="J53" s="2" t="s">
        <v>147</v>
      </c>
      <c r="K53" s="2" t="s">
        <v>148</v>
      </c>
      <c r="L53" s="2" t="s">
        <v>6</v>
      </c>
      <c r="M53" s="3">
        <f t="shared" si="0"/>
        <v>8000</v>
      </c>
      <c r="N53" s="3">
        <f t="shared" si="1"/>
        <v>8000</v>
      </c>
      <c r="O53" s="28" t="s">
        <v>240</v>
      </c>
      <c r="P53" s="13" t="s">
        <v>241</v>
      </c>
      <c r="Q53" s="13">
        <v>6706943620</v>
      </c>
      <c r="R53" s="14">
        <v>24648</v>
      </c>
      <c r="S53" s="14">
        <v>24653</v>
      </c>
      <c r="T53" s="45">
        <f>N42+N43+N44+N45+N46+N47+N48+N49+N50+N51+N52+Table_1[[#This Row],[ราคาที่ตกลงซื้อหรือจ้าง (บาท)]]</f>
        <v>581217</v>
      </c>
    </row>
    <row r="54" spans="1:20" ht="24" customHeight="1">
      <c r="A54" s="19">
        <v>52</v>
      </c>
      <c r="B54" s="13">
        <v>2567</v>
      </c>
      <c r="C54" s="2" t="s">
        <v>74</v>
      </c>
      <c r="D54" s="2" t="s">
        <v>144</v>
      </c>
      <c r="E54" s="2" t="s">
        <v>145</v>
      </c>
      <c r="F54" s="2" t="s">
        <v>146</v>
      </c>
      <c r="G54" s="2" t="s">
        <v>86</v>
      </c>
      <c r="H54" s="35" t="s">
        <v>248</v>
      </c>
      <c r="I54" s="3">
        <v>12008.61</v>
      </c>
      <c r="J54" s="2" t="s">
        <v>147</v>
      </c>
      <c r="K54" s="2" t="s">
        <v>148</v>
      </c>
      <c r="L54" s="2" t="s">
        <v>6</v>
      </c>
      <c r="M54" s="3">
        <f>Table_1[[#This Row],[วงเงินงบประมาณที่ได้รับจัดสรร]]</f>
        <v>12008.61</v>
      </c>
      <c r="N54" s="3">
        <f>Table_1[[#This Row],[วงเงินงบประมาณที่ได้รับจัดสรร]]</f>
        <v>12008.61</v>
      </c>
      <c r="O54" s="28" t="s">
        <v>249</v>
      </c>
      <c r="P54" s="13" t="s">
        <v>250</v>
      </c>
      <c r="Q54" s="13">
        <v>67079022584</v>
      </c>
      <c r="R54" s="46">
        <v>24654</v>
      </c>
      <c r="S54" s="46">
        <v>24659</v>
      </c>
      <c r="T54" s="36"/>
    </row>
    <row r="55" spans="1:20" ht="24" customHeight="1">
      <c r="A55" s="18">
        <v>53</v>
      </c>
      <c r="B55" s="13">
        <v>2567</v>
      </c>
      <c r="C55" s="2" t="s">
        <v>74</v>
      </c>
      <c r="D55" s="2" t="s">
        <v>144</v>
      </c>
      <c r="E55" s="2" t="s">
        <v>145</v>
      </c>
      <c r="F55" s="2" t="s">
        <v>146</v>
      </c>
      <c r="G55" s="2" t="s">
        <v>86</v>
      </c>
      <c r="H55" s="35" t="s">
        <v>204</v>
      </c>
      <c r="I55" s="3">
        <v>10828</v>
      </c>
      <c r="J55" s="2" t="s">
        <v>147</v>
      </c>
      <c r="K55" s="2" t="s">
        <v>148</v>
      </c>
      <c r="L55" s="2" t="s">
        <v>6</v>
      </c>
      <c r="M55" s="3">
        <f>Table_1[[#This Row],[วงเงินงบประมาณที่ได้รับจัดสรร]]</f>
        <v>10828</v>
      </c>
      <c r="N55" s="3">
        <f>Table_1[[#This Row],[วงเงินงบประมาณที่ได้รับจัดสรร]]</f>
        <v>10828</v>
      </c>
      <c r="O55" s="28" t="s">
        <v>202</v>
      </c>
      <c r="P55" s="13" t="s">
        <v>203</v>
      </c>
      <c r="Q55" s="13">
        <v>67079114007</v>
      </c>
      <c r="R55" s="46">
        <v>24661</v>
      </c>
      <c r="S55" s="46">
        <v>24664</v>
      </c>
    </row>
    <row r="56" spans="1:20" ht="24" customHeight="1">
      <c r="A56" s="19">
        <v>54</v>
      </c>
      <c r="B56" s="13">
        <v>2567</v>
      </c>
      <c r="C56" s="2" t="s">
        <v>74</v>
      </c>
      <c r="D56" s="2" t="s">
        <v>144</v>
      </c>
      <c r="E56" s="2" t="s">
        <v>145</v>
      </c>
      <c r="F56" s="2" t="s">
        <v>146</v>
      </c>
      <c r="G56" s="2" t="s">
        <v>86</v>
      </c>
      <c r="H56" s="2" t="s">
        <v>251</v>
      </c>
      <c r="I56" s="3">
        <v>6200</v>
      </c>
      <c r="J56" s="2" t="s">
        <v>147</v>
      </c>
      <c r="K56" s="2" t="s">
        <v>148</v>
      </c>
      <c r="L56" s="2" t="s">
        <v>6</v>
      </c>
      <c r="M56" s="3">
        <f>Table_1[[#This Row],[วงเงินงบประมาณที่ได้รับจัดสรร]]</f>
        <v>6200</v>
      </c>
      <c r="N56" s="3">
        <f>Table_1[[#This Row],[วงเงินงบประมาณที่ได้รับจัดสรร]]</f>
        <v>6200</v>
      </c>
      <c r="O56" s="28" t="s">
        <v>202</v>
      </c>
      <c r="P56" s="13" t="s">
        <v>203</v>
      </c>
      <c r="Q56" s="13">
        <v>67079114007</v>
      </c>
      <c r="R56" s="46">
        <v>24661</v>
      </c>
      <c r="S56" s="46">
        <v>24664</v>
      </c>
    </row>
    <row r="57" spans="1:20" ht="24" customHeight="1">
      <c r="A57" s="18">
        <v>55</v>
      </c>
      <c r="B57" s="13">
        <v>2567</v>
      </c>
      <c r="C57" s="2" t="s">
        <v>74</v>
      </c>
      <c r="D57" s="2" t="s">
        <v>144</v>
      </c>
      <c r="E57" s="2" t="s">
        <v>145</v>
      </c>
      <c r="F57" s="2" t="s">
        <v>146</v>
      </c>
      <c r="G57" s="2" t="s">
        <v>86</v>
      </c>
      <c r="H57" s="2" t="s">
        <v>252</v>
      </c>
      <c r="I57" s="3">
        <v>11614</v>
      </c>
      <c r="J57" s="2" t="s">
        <v>147</v>
      </c>
      <c r="K57" s="2" t="s">
        <v>148</v>
      </c>
      <c r="L57" s="2" t="s">
        <v>6</v>
      </c>
      <c r="M57" s="3">
        <f>Table_1[[#This Row],[วงเงินงบประมาณที่ได้รับจัดสรร]]</f>
        <v>11614</v>
      </c>
      <c r="N57" s="3">
        <f>Table_1[[#This Row],[วงเงินงบประมาณที่ได้รับจัดสรร]]</f>
        <v>11614</v>
      </c>
      <c r="O57" s="28" t="s">
        <v>202</v>
      </c>
      <c r="P57" s="13" t="s">
        <v>203</v>
      </c>
      <c r="Q57" s="13">
        <v>67079114237</v>
      </c>
      <c r="R57" s="46">
        <v>24661</v>
      </c>
      <c r="S57" s="46">
        <v>24664</v>
      </c>
    </row>
    <row r="58" spans="1:20" ht="24" customHeight="1">
      <c r="A58" s="19">
        <v>56</v>
      </c>
      <c r="B58" s="13">
        <v>2567</v>
      </c>
      <c r="C58" s="2" t="s">
        <v>74</v>
      </c>
      <c r="D58" s="2" t="s">
        <v>144</v>
      </c>
      <c r="E58" s="2" t="s">
        <v>145</v>
      </c>
      <c r="F58" s="2" t="s">
        <v>146</v>
      </c>
      <c r="G58" s="2" t="s">
        <v>86</v>
      </c>
      <c r="H58" s="2" t="s">
        <v>253</v>
      </c>
      <c r="I58" s="3">
        <v>28500</v>
      </c>
      <c r="J58" s="2" t="s">
        <v>147</v>
      </c>
      <c r="K58" s="2" t="s">
        <v>148</v>
      </c>
      <c r="L58" s="2" t="s">
        <v>6</v>
      </c>
      <c r="M58" s="3">
        <f>Table_1[[#This Row],[วงเงินงบประมาณที่ได้รับจัดสรร]]</f>
        <v>28500</v>
      </c>
      <c r="N58" s="3">
        <f>Table_1[[#This Row],[วงเงินงบประมาณที่ได้รับจัดสรร]]</f>
        <v>28500</v>
      </c>
      <c r="O58" s="28" t="s">
        <v>224</v>
      </c>
      <c r="P58" s="13" t="s">
        <v>173</v>
      </c>
      <c r="Q58" s="13">
        <v>67079167250</v>
      </c>
      <c r="R58" s="46">
        <v>24663</v>
      </c>
      <c r="S58" s="46">
        <v>24670</v>
      </c>
    </row>
    <row r="59" spans="1:20" ht="24" customHeight="1">
      <c r="A59" s="18">
        <v>57</v>
      </c>
      <c r="B59" s="13">
        <v>2567</v>
      </c>
      <c r="C59" s="2" t="s">
        <v>74</v>
      </c>
      <c r="D59" s="2" t="s">
        <v>144</v>
      </c>
      <c r="E59" s="2" t="s">
        <v>145</v>
      </c>
      <c r="F59" s="2" t="s">
        <v>146</v>
      </c>
      <c r="G59" s="2" t="s">
        <v>86</v>
      </c>
      <c r="H59" s="2" t="s">
        <v>254</v>
      </c>
      <c r="I59" s="3">
        <v>5316</v>
      </c>
      <c r="J59" s="2" t="s">
        <v>147</v>
      </c>
      <c r="K59" s="2" t="s">
        <v>148</v>
      </c>
      <c r="L59" s="2" t="s">
        <v>6</v>
      </c>
      <c r="M59" s="3">
        <f>Table_1[[#This Row],[วงเงินงบประมาณที่ได้รับจัดสรร]]</f>
        <v>5316</v>
      </c>
      <c r="N59" s="3">
        <f>Table_1[[#This Row],[ราคากลาง (บาท)]]</f>
        <v>5316</v>
      </c>
      <c r="O59" s="28" t="s">
        <v>202</v>
      </c>
      <c r="P59" s="13" t="s">
        <v>203</v>
      </c>
      <c r="Q59" s="13">
        <v>67079224413</v>
      </c>
      <c r="R59" s="46">
        <v>24664</v>
      </c>
      <c r="S59" s="46">
        <v>24667</v>
      </c>
    </row>
    <row r="60" spans="1:20" ht="24" customHeight="1">
      <c r="A60" s="19">
        <v>58</v>
      </c>
      <c r="B60" s="13">
        <v>2567</v>
      </c>
      <c r="C60" s="2" t="s">
        <v>74</v>
      </c>
      <c r="D60" s="2" t="s">
        <v>144</v>
      </c>
      <c r="E60" s="2" t="s">
        <v>145</v>
      </c>
      <c r="F60" s="2" t="s">
        <v>146</v>
      </c>
      <c r="G60" s="2" t="s">
        <v>86</v>
      </c>
      <c r="H60" s="2" t="s">
        <v>255</v>
      </c>
      <c r="I60" s="3">
        <v>13589</v>
      </c>
      <c r="J60" s="2" t="s">
        <v>147</v>
      </c>
      <c r="K60" s="2" t="s">
        <v>148</v>
      </c>
      <c r="L60" s="2" t="s">
        <v>6</v>
      </c>
      <c r="M60" s="3">
        <f>Table_1[[#This Row],[วงเงินงบประมาณที่ได้รับจัดสรร]]</f>
        <v>13589</v>
      </c>
      <c r="N60" s="3">
        <f>Table_1[[#This Row],[ราคากลาง (บาท)]]</f>
        <v>13589</v>
      </c>
      <c r="O60" s="28" t="s">
        <v>256</v>
      </c>
      <c r="P60" s="13" t="s">
        <v>257</v>
      </c>
      <c r="Q60" s="13">
        <v>67079245740</v>
      </c>
      <c r="R60" s="46">
        <v>24664</v>
      </c>
      <c r="S60" s="46">
        <v>24669</v>
      </c>
    </row>
    <row r="61" spans="1:20" ht="24" customHeight="1">
      <c r="A61" s="18">
        <v>59</v>
      </c>
      <c r="B61" s="13">
        <v>2567</v>
      </c>
      <c r="C61" s="2" t="s">
        <v>74</v>
      </c>
      <c r="D61" s="2" t="s">
        <v>144</v>
      </c>
      <c r="E61" s="2" t="s">
        <v>145</v>
      </c>
      <c r="F61" s="2" t="s">
        <v>146</v>
      </c>
      <c r="G61" s="2" t="s">
        <v>86</v>
      </c>
      <c r="H61" s="2" t="s">
        <v>258</v>
      </c>
      <c r="I61" s="3">
        <v>200000</v>
      </c>
      <c r="J61" s="2" t="s">
        <v>147</v>
      </c>
      <c r="K61" s="2" t="s">
        <v>148</v>
      </c>
      <c r="L61" s="2" t="s">
        <v>6</v>
      </c>
      <c r="M61" s="3">
        <f t="shared" ref="M61:M62" si="2">I61</f>
        <v>200000</v>
      </c>
      <c r="N61" s="3">
        <f t="shared" ref="N61:N62" si="3">M61</f>
        <v>200000</v>
      </c>
      <c r="O61" s="28" t="s">
        <v>224</v>
      </c>
      <c r="P61" s="13" t="s">
        <v>173</v>
      </c>
      <c r="Q61" s="13">
        <v>67079113411</v>
      </c>
      <c r="R61" s="46">
        <v>24665</v>
      </c>
      <c r="S61" s="46">
        <v>24725</v>
      </c>
    </row>
    <row r="62" spans="1:20" ht="24" customHeight="1">
      <c r="A62" s="19">
        <v>60</v>
      </c>
      <c r="B62" s="13">
        <v>2567</v>
      </c>
      <c r="C62" s="2" t="s">
        <v>74</v>
      </c>
      <c r="D62" s="2" t="s">
        <v>144</v>
      </c>
      <c r="E62" s="2" t="s">
        <v>145</v>
      </c>
      <c r="F62" s="2" t="s">
        <v>146</v>
      </c>
      <c r="G62" s="2" t="s">
        <v>86</v>
      </c>
      <c r="H62" s="2" t="s">
        <v>259</v>
      </c>
      <c r="I62" s="3">
        <v>200000</v>
      </c>
      <c r="J62" s="2" t="s">
        <v>147</v>
      </c>
      <c r="K62" s="2" t="s">
        <v>148</v>
      </c>
      <c r="L62" s="2" t="s">
        <v>6</v>
      </c>
      <c r="M62" s="3">
        <f t="shared" si="2"/>
        <v>200000</v>
      </c>
      <c r="N62" s="3">
        <f t="shared" si="3"/>
        <v>200000</v>
      </c>
      <c r="O62" s="28" t="s">
        <v>260</v>
      </c>
      <c r="P62" s="13" t="s">
        <v>261</v>
      </c>
      <c r="Q62" s="13">
        <v>67079112464</v>
      </c>
      <c r="R62" s="46">
        <v>24669</v>
      </c>
      <c r="S62" s="46">
        <v>24759</v>
      </c>
    </row>
    <row r="63" spans="1:20" ht="24" customHeight="1">
      <c r="A63" s="18">
        <v>61</v>
      </c>
      <c r="B63" s="13">
        <v>2567</v>
      </c>
      <c r="C63" s="2" t="s">
        <v>74</v>
      </c>
      <c r="D63" s="2" t="s">
        <v>144</v>
      </c>
      <c r="E63" s="2" t="s">
        <v>145</v>
      </c>
      <c r="F63" s="2" t="s">
        <v>146</v>
      </c>
      <c r="G63" s="2" t="s">
        <v>86</v>
      </c>
      <c r="H63" s="2" t="s">
        <v>262</v>
      </c>
      <c r="I63" s="3">
        <v>200000</v>
      </c>
      <c r="J63" s="2" t="s">
        <v>147</v>
      </c>
      <c r="K63" s="2" t="s">
        <v>148</v>
      </c>
      <c r="L63" s="2" t="s">
        <v>6</v>
      </c>
      <c r="M63" s="3">
        <f>I63</f>
        <v>200000</v>
      </c>
      <c r="N63" s="3">
        <f>M63</f>
        <v>200000</v>
      </c>
      <c r="O63" s="28" t="s">
        <v>263</v>
      </c>
      <c r="P63" s="13" t="s">
        <v>264</v>
      </c>
      <c r="Q63" s="13">
        <v>67079112165</v>
      </c>
      <c r="R63" s="46">
        <v>24670</v>
      </c>
      <c r="S63" s="46">
        <v>24760</v>
      </c>
    </row>
    <row r="64" spans="1:20" ht="24" customHeight="1">
      <c r="A64" s="19">
        <v>62</v>
      </c>
      <c r="B64" s="13">
        <v>2567</v>
      </c>
      <c r="C64" s="2" t="s">
        <v>74</v>
      </c>
      <c r="D64" s="2" t="s">
        <v>144</v>
      </c>
      <c r="E64" s="2" t="s">
        <v>145</v>
      </c>
      <c r="F64" s="2" t="s">
        <v>146</v>
      </c>
      <c r="G64" s="2" t="s">
        <v>86</v>
      </c>
      <c r="H64" s="2" t="s">
        <v>265</v>
      </c>
      <c r="I64" s="3">
        <v>200000</v>
      </c>
      <c r="J64" s="2" t="s">
        <v>147</v>
      </c>
      <c r="K64" s="2" t="s">
        <v>148</v>
      </c>
      <c r="L64" s="2" t="s">
        <v>6</v>
      </c>
      <c r="M64" s="3">
        <f>I64</f>
        <v>200000</v>
      </c>
      <c r="N64" s="3">
        <f>M64</f>
        <v>200000</v>
      </c>
      <c r="O64" s="28" t="s">
        <v>263</v>
      </c>
      <c r="P64" s="13" t="s">
        <v>264</v>
      </c>
      <c r="Q64" s="13">
        <v>67079112779</v>
      </c>
      <c r="R64" s="46">
        <v>24670</v>
      </c>
      <c r="S64" s="46">
        <v>24760</v>
      </c>
      <c r="T64" s="45">
        <f>N54+N55+N56+N57+N58+N59+N60+N61+N62+N63+Table_1[[#This Row],[ราคาที่ตกลงซื้อหรือจ้าง (บาท)]]</f>
        <v>888055.61</v>
      </c>
    </row>
    <row r="65" spans="1:20" ht="24" customHeight="1">
      <c r="A65" s="18">
        <v>63</v>
      </c>
      <c r="B65" s="13">
        <v>2567</v>
      </c>
      <c r="C65" s="2" t="s">
        <v>74</v>
      </c>
      <c r="D65" s="2" t="s">
        <v>144</v>
      </c>
      <c r="E65" s="2" t="s">
        <v>145</v>
      </c>
      <c r="F65" s="2" t="s">
        <v>146</v>
      </c>
      <c r="G65" s="2" t="s">
        <v>86</v>
      </c>
      <c r="H65" s="2" t="s">
        <v>266</v>
      </c>
      <c r="I65" s="3">
        <v>40000</v>
      </c>
      <c r="J65" s="2" t="s">
        <v>147</v>
      </c>
      <c r="K65" s="2" t="s">
        <v>148</v>
      </c>
      <c r="L65" s="2" t="s">
        <v>6</v>
      </c>
      <c r="M65" s="3">
        <f>I65</f>
        <v>40000</v>
      </c>
      <c r="N65" s="3">
        <f>M65</f>
        <v>40000</v>
      </c>
      <c r="O65" s="28" t="s">
        <v>231</v>
      </c>
      <c r="P65" s="13" t="s">
        <v>232</v>
      </c>
      <c r="Q65" s="13">
        <v>67089432790</v>
      </c>
      <c r="R65" s="49">
        <v>24705</v>
      </c>
      <c r="S65" s="49">
        <v>24710</v>
      </c>
      <c r="T65" s="47"/>
    </row>
    <row r="66" spans="1:20" ht="24" customHeight="1">
      <c r="A66" s="18">
        <v>64</v>
      </c>
      <c r="B66" s="13">
        <v>2567</v>
      </c>
      <c r="C66" s="2" t="s">
        <v>74</v>
      </c>
      <c r="D66" s="2" t="s">
        <v>144</v>
      </c>
      <c r="E66" s="2" t="s">
        <v>145</v>
      </c>
      <c r="F66" s="2" t="s">
        <v>146</v>
      </c>
      <c r="G66" s="2" t="s">
        <v>86</v>
      </c>
      <c r="H66" s="35" t="s">
        <v>267</v>
      </c>
      <c r="I66" s="3">
        <v>5250</v>
      </c>
      <c r="J66" s="2" t="s">
        <v>147</v>
      </c>
      <c r="K66" s="2" t="s">
        <v>148</v>
      </c>
      <c r="L66" s="2" t="s">
        <v>6</v>
      </c>
      <c r="M66" s="3">
        <f>Table_1[[#This Row],[วงเงินงบประมาณที่ได้รับจัดสรร]]</f>
        <v>5250</v>
      </c>
      <c r="N66" s="3">
        <f>Table_1[[#This Row],[ราคากลาง (บาท)]]</f>
        <v>5250</v>
      </c>
      <c r="O66" s="12">
        <v>1301100052980</v>
      </c>
      <c r="P66" s="13" t="s">
        <v>193</v>
      </c>
      <c r="Q66" s="13">
        <v>67089623255</v>
      </c>
      <c r="R66" s="14">
        <v>24712</v>
      </c>
      <c r="S66" s="14">
        <v>24715</v>
      </c>
      <c r="T66" s="45">
        <f>N65+Table_1[[#This Row],[ราคาที่ตกลงซื้อหรือจ้าง (บาท)]]</f>
        <v>45250</v>
      </c>
    </row>
    <row r="67" spans="1:20" ht="24" customHeight="1">
      <c r="A67" s="18">
        <v>65</v>
      </c>
      <c r="B67" s="13">
        <v>2567</v>
      </c>
      <c r="C67" s="2" t="s">
        <v>74</v>
      </c>
      <c r="D67" s="2" t="s">
        <v>144</v>
      </c>
      <c r="E67" s="2" t="s">
        <v>145</v>
      </c>
      <c r="F67" s="2" t="s">
        <v>146</v>
      </c>
      <c r="G67" s="2" t="s">
        <v>86</v>
      </c>
      <c r="H67" s="35" t="s">
        <v>268</v>
      </c>
      <c r="I67" s="3">
        <v>1911000</v>
      </c>
      <c r="J67" s="2" t="s">
        <v>147</v>
      </c>
      <c r="K67" s="2" t="s">
        <v>218</v>
      </c>
      <c r="L67" s="2" t="s">
        <v>4</v>
      </c>
      <c r="M67" s="3">
        <f>Table_1[[#This Row],[วงเงินงบประมาณที่ได้รับจัดสรร]]</f>
        <v>1911000</v>
      </c>
      <c r="N67" s="3">
        <f>Table_1[[#This Row],[ราคากลาง (บาท)]]</f>
        <v>1911000</v>
      </c>
      <c r="O67" s="48">
        <v>303560004079</v>
      </c>
      <c r="P67" s="13" t="s">
        <v>261</v>
      </c>
      <c r="Q67" s="13">
        <v>67079490872</v>
      </c>
      <c r="R67" s="14">
        <v>24718</v>
      </c>
      <c r="S67" s="14">
        <v>24838</v>
      </c>
      <c r="T67" s="45"/>
    </row>
    <row r="68" spans="1:20" ht="24" customHeight="1">
      <c r="A68" s="18">
        <v>66</v>
      </c>
      <c r="B68" s="2">
        <v>2567</v>
      </c>
      <c r="C68" s="2" t="s">
        <v>74</v>
      </c>
      <c r="D68" s="2" t="s">
        <v>144</v>
      </c>
      <c r="E68" s="2" t="s">
        <v>145</v>
      </c>
      <c r="F68" s="2" t="s">
        <v>146</v>
      </c>
      <c r="G68" s="2" t="s">
        <v>86</v>
      </c>
      <c r="H68" s="2" t="s">
        <v>269</v>
      </c>
      <c r="I68" s="15">
        <v>7276</v>
      </c>
      <c r="J68" s="2" t="s">
        <v>147</v>
      </c>
      <c r="K68" s="2" t="s">
        <v>148</v>
      </c>
      <c r="L68" s="2" t="s">
        <v>6</v>
      </c>
      <c r="M68" s="15">
        <v>7276</v>
      </c>
      <c r="N68" s="15">
        <v>7276</v>
      </c>
      <c r="O68" s="12">
        <v>303519000307</v>
      </c>
      <c r="P68" s="13" t="s">
        <v>270</v>
      </c>
      <c r="Q68" s="13">
        <v>67099606887</v>
      </c>
      <c r="R68" s="14">
        <v>24740</v>
      </c>
      <c r="S68" s="16">
        <v>24743</v>
      </c>
    </row>
    <row r="69" spans="1:20" ht="24" customHeight="1">
      <c r="A69" s="18">
        <v>67</v>
      </c>
      <c r="B69" s="2">
        <v>2567</v>
      </c>
      <c r="C69" s="2" t="s">
        <v>74</v>
      </c>
      <c r="D69" s="2" t="s">
        <v>144</v>
      </c>
      <c r="E69" s="2" t="s">
        <v>145</v>
      </c>
      <c r="F69" s="2" t="s">
        <v>146</v>
      </c>
      <c r="G69" s="2" t="s">
        <v>86</v>
      </c>
      <c r="H69" s="2" t="s">
        <v>271</v>
      </c>
      <c r="I69" s="15">
        <v>26400</v>
      </c>
      <c r="J69" s="2" t="s">
        <v>147</v>
      </c>
      <c r="K69" s="2" t="s">
        <v>218</v>
      </c>
      <c r="L69" s="2" t="s">
        <v>6</v>
      </c>
      <c r="M69" s="15">
        <v>26400</v>
      </c>
      <c r="N69" s="15">
        <v>26400</v>
      </c>
      <c r="O69" s="12">
        <v>303558000631</v>
      </c>
      <c r="P69" s="13" t="s">
        <v>272</v>
      </c>
      <c r="Q69" s="13">
        <v>67099382606</v>
      </c>
      <c r="R69" s="14">
        <v>24745</v>
      </c>
      <c r="S69" s="16">
        <v>25111</v>
      </c>
    </row>
    <row r="70" spans="1:20" ht="24" customHeight="1">
      <c r="A70" s="18">
        <v>68</v>
      </c>
      <c r="B70" s="2">
        <v>2567</v>
      </c>
      <c r="C70" s="2" t="s">
        <v>74</v>
      </c>
      <c r="D70" s="2" t="s">
        <v>144</v>
      </c>
      <c r="E70" s="2" t="s">
        <v>145</v>
      </c>
      <c r="F70" s="2" t="s">
        <v>146</v>
      </c>
      <c r="G70" s="2" t="s">
        <v>86</v>
      </c>
      <c r="H70" s="2" t="s">
        <v>273</v>
      </c>
      <c r="I70" s="15">
        <v>26400</v>
      </c>
      <c r="J70" s="2" t="s">
        <v>147</v>
      </c>
      <c r="K70" s="2" t="s">
        <v>218</v>
      </c>
      <c r="L70" s="2" t="s">
        <v>6</v>
      </c>
      <c r="M70" s="15">
        <v>26400</v>
      </c>
      <c r="N70" s="15">
        <v>26400</v>
      </c>
      <c r="O70" s="12">
        <v>303558000631</v>
      </c>
      <c r="P70" s="13" t="s">
        <v>272</v>
      </c>
      <c r="Q70" s="13">
        <v>67099382606</v>
      </c>
      <c r="R70" s="14">
        <v>24741</v>
      </c>
      <c r="S70" s="16">
        <v>25111</v>
      </c>
    </row>
    <row r="71" spans="1:20" ht="24" customHeight="1">
      <c r="A71" s="18">
        <v>69</v>
      </c>
      <c r="B71" s="2">
        <v>2567</v>
      </c>
      <c r="C71" s="2" t="s">
        <v>74</v>
      </c>
      <c r="D71" s="2" t="s">
        <v>144</v>
      </c>
      <c r="E71" s="2" t="s">
        <v>145</v>
      </c>
      <c r="F71" s="2" t="s">
        <v>146</v>
      </c>
      <c r="G71" s="2" t="s">
        <v>86</v>
      </c>
      <c r="H71" s="2" t="s">
        <v>274</v>
      </c>
      <c r="I71" s="15">
        <v>26400</v>
      </c>
      <c r="J71" s="2" t="s">
        <v>147</v>
      </c>
      <c r="K71" s="2" t="s">
        <v>218</v>
      </c>
      <c r="L71" s="2" t="s">
        <v>6</v>
      </c>
      <c r="M71" s="15">
        <v>26400</v>
      </c>
      <c r="N71" s="15">
        <v>26400</v>
      </c>
      <c r="O71" s="12">
        <v>303558000631</v>
      </c>
      <c r="P71" s="13" t="s">
        <v>272</v>
      </c>
      <c r="Q71" s="13">
        <v>67099382606</v>
      </c>
      <c r="R71" s="14">
        <v>24742</v>
      </c>
      <c r="S71" s="16">
        <v>25111</v>
      </c>
    </row>
    <row r="72" spans="1:20" ht="24" customHeight="1">
      <c r="A72" s="18">
        <v>70</v>
      </c>
      <c r="B72" s="2">
        <v>2567</v>
      </c>
      <c r="C72" s="2" t="s">
        <v>74</v>
      </c>
      <c r="D72" s="2" t="s">
        <v>144</v>
      </c>
      <c r="E72" s="2" t="s">
        <v>145</v>
      </c>
      <c r="F72" s="2" t="s">
        <v>146</v>
      </c>
      <c r="G72" s="2" t="s">
        <v>86</v>
      </c>
      <c r="H72" s="2" t="s">
        <v>275</v>
      </c>
      <c r="I72" s="15">
        <v>26400</v>
      </c>
      <c r="J72" s="2" t="s">
        <v>147</v>
      </c>
      <c r="K72" s="2" t="s">
        <v>218</v>
      </c>
      <c r="L72" s="2" t="s">
        <v>6</v>
      </c>
      <c r="M72" s="15">
        <v>26400</v>
      </c>
      <c r="N72" s="15">
        <v>26400</v>
      </c>
      <c r="O72" s="12">
        <v>303558000631</v>
      </c>
      <c r="P72" s="13" t="s">
        <v>272</v>
      </c>
      <c r="Q72" s="13">
        <v>67099382606</v>
      </c>
      <c r="R72" s="14">
        <v>24740</v>
      </c>
      <c r="S72" s="16">
        <v>25111</v>
      </c>
      <c r="T72" s="45">
        <f>N67+N68+N69+N70+N71+Table_1[[#This Row],[ราคาที่ตกลงซื้อหรือจ้าง (บาท)]]</f>
        <v>2023876</v>
      </c>
    </row>
    <row r="73" spans="1:20" ht="24" customHeight="1">
      <c r="A73" s="19"/>
      <c r="B73" s="2"/>
      <c r="C73" s="2"/>
      <c r="D73" s="2"/>
      <c r="E73" s="2"/>
      <c r="F73" s="2"/>
      <c r="G73" s="2"/>
      <c r="H73" s="2"/>
      <c r="I73" s="15"/>
      <c r="J73" s="2"/>
      <c r="K73" s="2"/>
      <c r="L73" s="2"/>
      <c r="M73" s="15"/>
      <c r="N73" s="15"/>
      <c r="O73" s="12"/>
      <c r="P73" s="13"/>
      <c r="Q73" s="13"/>
      <c r="R73" s="14"/>
      <c r="S73" s="16"/>
    </row>
    <row r="74" spans="1:20" ht="24" customHeight="1">
      <c r="A74" s="18"/>
      <c r="B74" s="2"/>
      <c r="C74" s="2"/>
      <c r="D74" s="2"/>
      <c r="E74" s="2"/>
      <c r="F74" s="2"/>
      <c r="G74" s="2"/>
      <c r="H74" s="2"/>
      <c r="I74" s="15"/>
      <c r="J74" s="2"/>
      <c r="K74" s="2"/>
      <c r="L74" s="2"/>
      <c r="M74" s="15"/>
      <c r="N74" s="15"/>
      <c r="O74" s="12"/>
      <c r="P74" s="13"/>
      <c r="Q74" s="13"/>
      <c r="R74" s="14"/>
      <c r="S74" s="16"/>
    </row>
    <row r="75" spans="1:20" ht="24" customHeight="1">
      <c r="A75" s="19"/>
      <c r="B75" s="2"/>
      <c r="C75" s="2"/>
      <c r="D75" s="2"/>
      <c r="E75" s="2"/>
      <c r="F75" s="2"/>
      <c r="G75" s="2"/>
      <c r="H75" s="2"/>
      <c r="I75" s="15"/>
      <c r="J75" s="2"/>
      <c r="K75" s="2"/>
      <c r="L75" s="2"/>
      <c r="M75" s="15"/>
      <c r="N75" s="15"/>
      <c r="O75" s="12"/>
      <c r="P75" s="13"/>
      <c r="Q75" s="13"/>
      <c r="R75" s="14"/>
      <c r="S75" s="16"/>
    </row>
    <row r="76" spans="1:20" ht="24" customHeight="1">
      <c r="A76" s="18"/>
      <c r="B76" s="2"/>
      <c r="C76" s="2"/>
      <c r="D76" s="2"/>
      <c r="E76" s="2"/>
      <c r="F76" s="2"/>
      <c r="G76" s="2"/>
      <c r="H76" s="2"/>
      <c r="I76" s="15"/>
      <c r="J76" s="2"/>
      <c r="K76" s="2"/>
      <c r="L76" s="2"/>
      <c r="M76" s="15"/>
      <c r="N76" s="15"/>
      <c r="O76" s="12"/>
      <c r="P76" s="13"/>
      <c r="Q76" s="13"/>
      <c r="R76" s="14"/>
      <c r="S76" s="16"/>
    </row>
    <row r="77" spans="1:20" ht="24" customHeight="1">
      <c r="A77" s="19"/>
      <c r="B77" s="2"/>
      <c r="C77" s="2"/>
      <c r="D77" s="2"/>
      <c r="E77" s="2"/>
      <c r="F77" s="2"/>
      <c r="G77" s="2"/>
      <c r="H77" s="2"/>
      <c r="I77" s="15"/>
      <c r="J77" s="2"/>
      <c r="K77" s="2"/>
      <c r="L77" s="2"/>
      <c r="M77" s="15"/>
      <c r="N77" s="15"/>
      <c r="O77" s="12"/>
      <c r="P77" s="13"/>
      <c r="Q77" s="13"/>
      <c r="R77" s="14"/>
      <c r="S77" s="16"/>
    </row>
    <row r="78" spans="1:20" ht="24" customHeight="1">
      <c r="A78" s="18"/>
      <c r="B78" s="2"/>
      <c r="C78" s="2"/>
      <c r="D78" s="2"/>
      <c r="E78" s="2"/>
      <c r="F78" s="2"/>
      <c r="G78" s="2"/>
      <c r="H78" s="2"/>
      <c r="I78" s="15"/>
      <c r="J78" s="2"/>
      <c r="K78" s="2"/>
      <c r="L78" s="2"/>
      <c r="M78" s="15"/>
      <c r="N78" s="15"/>
      <c r="O78" s="12"/>
      <c r="P78" s="13"/>
      <c r="Q78" s="13"/>
      <c r="R78" s="14"/>
      <c r="S78" s="16"/>
    </row>
    <row r="79" spans="1:20" ht="24" customHeight="1">
      <c r="A79" s="19"/>
      <c r="B79" s="2"/>
      <c r="C79" s="2"/>
      <c r="D79" s="2"/>
      <c r="E79" s="2"/>
      <c r="F79" s="2"/>
      <c r="G79" s="2"/>
      <c r="H79" s="2"/>
      <c r="I79" s="15"/>
      <c r="J79" s="2"/>
      <c r="K79" s="2"/>
      <c r="L79" s="2"/>
      <c r="M79" s="15"/>
      <c r="N79" s="15"/>
      <c r="O79" s="12"/>
      <c r="P79" s="13"/>
      <c r="Q79" s="13"/>
      <c r="R79" s="14"/>
      <c r="S79" s="16"/>
    </row>
    <row r="80" spans="1:20" ht="24" customHeight="1">
      <c r="A80" s="18"/>
      <c r="B80" s="2"/>
      <c r="C80" s="2"/>
      <c r="D80" s="2"/>
      <c r="E80" s="2"/>
      <c r="F80" s="2"/>
      <c r="G80" s="2"/>
      <c r="H80" s="2"/>
      <c r="I80" s="15"/>
      <c r="J80" s="2"/>
      <c r="K80" s="2"/>
      <c r="L80" s="2"/>
      <c r="M80" s="15"/>
      <c r="N80" s="15"/>
      <c r="O80" s="12"/>
      <c r="P80" s="13"/>
      <c r="Q80" s="13"/>
      <c r="R80" s="14"/>
      <c r="S80" s="16"/>
    </row>
    <row r="81" spans="1:19" ht="24" customHeight="1">
      <c r="A81" s="19"/>
      <c r="B81" s="2"/>
      <c r="C81" s="2"/>
      <c r="D81" s="2"/>
      <c r="E81" s="2"/>
      <c r="F81" s="2"/>
      <c r="G81" s="2"/>
      <c r="H81" s="2"/>
      <c r="I81" s="15"/>
      <c r="J81" s="2"/>
      <c r="K81" s="2"/>
      <c r="L81" s="2"/>
      <c r="M81" s="15"/>
      <c r="N81" s="15"/>
      <c r="O81" s="12"/>
      <c r="P81" s="13"/>
      <c r="Q81" s="13"/>
      <c r="R81" s="14"/>
      <c r="S81" s="16"/>
    </row>
    <row r="82" spans="1:19" ht="24" customHeight="1">
      <c r="A82" s="18"/>
      <c r="B82" s="2"/>
      <c r="C82" s="2"/>
      <c r="D82" s="2"/>
      <c r="E82" s="2"/>
      <c r="F82" s="2"/>
      <c r="G82" s="2"/>
      <c r="H82" s="2"/>
      <c r="I82" s="15"/>
      <c r="J82" s="2"/>
      <c r="K82" s="2"/>
      <c r="L82" s="2"/>
      <c r="M82" s="15"/>
      <c r="N82" s="15"/>
      <c r="O82" s="12"/>
      <c r="P82" s="13"/>
      <c r="Q82" s="13"/>
      <c r="R82" s="14"/>
      <c r="S82" s="16"/>
    </row>
    <row r="83" spans="1:19" ht="24" customHeight="1">
      <c r="A83" s="19"/>
      <c r="B83" s="2"/>
      <c r="C83" s="2"/>
      <c r="D83" s="2"/>
      <c r="E83" s="2"/>
      <c r="F83" s="2"/>
      <c r="G83" s="2"/>
      <c r="H83" s="2"/>
      <c r="I83" s="15"/>
      <c r="J83" s="2"/>
      <c r="K83" s="2"/>
      <c r="L83" s="2"/>
      <c r="M83" s="15"/>
      <c r="N83" s="15"/>
      <c r="O83" s="12"/>
      <c r="P83" s="13"/>
      <c r="Q83" s="13"/>
      <c r="R83" s="14"/>
      <c r="S83" s="16"/>
    </row>
    <row r="84" spans="1:19" ht="24" customHeight="1">
      <c r="A84" s="18"/>
      <c r="B84" s="2"/>
      <c r="C84" s="2"/>
      <c r="D84" s="2"/>
      <c r="E84" s="2"/>
      <c r="F84" s="2"/>
      <c r="G84" s="2"/>
      <c r="H84" s="2"/>
      <c r="I84" s="15"/>
      <c r="J84" s="2"/>
      <c r="K84" s="2"/>
      <c r="L84" s="2"/>
      <c r="M84" s="15"/>
      <c r="N84" s="15"/>
      <c r="O84" s="12"/>
      <c r="P84" s="13"/>
      <c r="Q84" s="13"/>
      <c r="R84" s="14"/>
      <c r="S84" s="16"/>
    </row>
    <row r="85" spans="1:19" ht="24" customHeight="1">
      <c r="A85" s="19"/>
      <c r="B85" s="2"/>
      <c r="C85" s="2"/>
      <c r="D85" s="2"/>
      <c r="E85" s="2"/>
      <c r="F85" s="2"/>
      <c r="G85" s="2"/>
      <c r="H85" s="2"/>
      <c r="I85" s="15"/>
      <c r="J85" s="2"/>
      <c r="K85" s="2"/>
      <c r="L85" s="2"/>
      <c r="M85" s="15"/>
      <c r="N85" s="15"/>
      <c r="O85" s="12"/>
      <c r="P85" s="13"/>
      <c r="Q85" s="13"/>
      <c r="R85" s="14"/>
      <c r="S85" s="16"/>
    </row>
    <row r="86" spans="1:19" ht="24" customHeight="1">
      <c r="A86" s="18"/>
      <c r="B86" s="2"/>
      <c r="C86" s="2"/>
      <c r="D86" s="2"/>
      <c r="E86" s="2"/>
      <c r="F86" s="2"/>
      <c r="G86" s="2"/>
      <c r="H86" s="2"/>
      <c r="I86" s="15"/>
      <c r="J86" s="2"/>
      <c r="K86" s="2"/>
      <c r="L86" s="2"/>
      <c r="M86" s="15"/>
      <c r="N86" s="15"/>
      <c r="O86" s="12"/>
      <c r="P86" s="13"/>
      <c r="Q86" s="13"/>
      <c r="R86" s="14"/>
      <c r="S86" s="16"/>
    </row>
    <row r="87" spans="1:19" ht="24" customHeight="1">
      <c r="A87" s="19"/>
      <c r="B87" s="2"/>
      <c r="C87" s="2"/>
      <c r="D87" s="2"/>
      <c r="E87" s="2"/>
      <c r="F87" s="2"/>
      <c r="G87" s="2"/>
      <c r="H87" s="2"/>
      <c r="I87" s="15"/>
      <c r="J87" s="2"/>
      <c r="K87" s="2"/>
      <c r="L87" s="2"/>
      <c r="M87" s="15"/>
      <c r="N87" s="15"/>
      <c r="O87" s="12"/>
      <c r="P87" s="13"/>
      <c r="Q87" s="13"/>
      <c r="R87" s="14"/>
      <c r="S87" s="16"/>
    </row>
    <row r="88" spans="1:19" ht="24" customHeight="1">
      <c r="A88" s="18"/>
      <c r="B88" s="2"/>
      <c r="C88" s="2"/>
      <c r="D88" s="2"/>
      <c r="E88" s="2"/>
      <c r="F88" s="2"/>
      <c r="G88" s="2"/>
      <c r="H88" s="2"/>
      <c r="I88" s="15"/>
      <c r="J88" s="2"/>
      <c r="K88" s="2"/>
      <c r="L88" s="2"/>
      <c r="M88" s="15"/>
      <c r="N88" s="15"/>
      <c r="O88" s="12"/>
      <c r="P88" s="13"/>
      <c r="Q88" s="13"/>
      <c r="R88" s="14"/>
      <c r="S88" s="16"/>
    </row>
    <row r="89" spans="1:19" ht="24" customHeight="1">
      <c r="A89" s="19"/>
      <c r="B89" s="2"/>
      <c r="C89" s="2"/>
      <c r="D89" s="2"/>
      <c r="E89" s="2"/>
      <c r="F89" s="2"/>
      <c r="G89" s="2"/>
      <c r="H89" s="2"/>
      <c r="I89" s="15"/>
      <c r="J89" s="2"/>
      <c r="K89" s="2"/>
      <c r="L89" s="2"/>
      <c r="M89" s="15"/>
      <c r="N89" s="15"/>
      <c r="O89" s="12"/>
      <c r="P89" s="13"/>
      <c r="Q89" s="13"/>
      <c r="R89" s="14"/>
      <c r="S89" s="16"/>
    </row>
    <row r="90" spans="1:19" ht="24" customHeight="1">
      <c r="A90" s="18"/>
      <c r="B90" s="2"/>
      <c r="C90" s="2"/>
      <c r="D90" s="2"/>
      <c r="E90" s="2"/>
      <c r="F90" s="2"/>
      <c r="G90" s="2"/>
      <c r="H90" s="2"/>
      <c r="I90" s="15"/>
      <c r="J90" s="2"/>
      <c r="K90" s="2"/>
      <c r="L90" s="2"/>
      <c r="M90" s="15"/>
      <c r="N90" s="15"/>
      <c r="O90" s="12"/>
      <c r="P90" s="13"/>
      <c r="Q90" s="13"/>
      <c r="R90" s="14"/>
      <c r="S90" s="16"/>
    </row>
    <row r="91" spans="1:19" ht="24" customHeight="1">
      <c r="A91" s="19"/>
      <c r="B91" s="2"/>
      <c r="C91" s="2"/>
      <c r="D91" s="2"/>
      <c r="E91" s="2"/>
      <c r="F91" s="2"/>
      <c r="G91" s="2"/>
      <c r="H91" s="2"/>
      <c r="I91" s="15"/>
      <c r="J91" s="2"/>
      <c r="K91" s="2"/>
      <c r="L91" s="2"/>
      <c r="M91" s="15"/>
      <c r="N91" s="15"/>
      <c r="O91" s="12"/>
      <c r="P91" s="13"/>
      <c r="Q91" s="13"/>
      <c r="R91" s="14"/>
      <c r="S91" s="16"/>
    </row>
    <row r="92" spans="1:19" ht="24" customHeight="1">
      <c r="A92" s="18"/>
      <c r="B92" s="2"/>
      <c r="C92" s="2"/>
      <c r="D92" s="2"/>
      <c r="E92" s="2"/>
      <c r="F92" s="2"/>
      <c r="G92" s="2"/>
      <c r="H92" s="2"/>
      <c r="I92" s="15"/>
      <c r="J92" s="2"/>
      <c r="K92" s="2"/>
      <c r="L92" s="2"/>
      <c r="M92" s="15"/>
      <c r="N92" s="15"/>
      <c r="O92" s="12"/>
      <c r="P92" s="13"/>
      <c r="Q92" s="13"/>
      <c r="R92" s="14"/>
      <c r="S92" s="16"/>
    </row>
    <row r="93" spans="1:19" ht="24" customHeight="1">
      <c r="A93" s="19"/>
      <c r="B93" s="2"/>
      <c r="C93" s="2"/>
      <c r="D93" s="2"/>
      <c r="E93" s="2"/>
      <c r="F93" s="2"/>
      <c r="G93" s="2"/>
      <c r="H93" s="2"/>
      <c r="I93" s="15"/>
      <c r="J93" s="2"/>
      <c r="K93" s="2"/>
      <c r="L93" s="2"/>
      <c r="M93" s="15"/>
      <c r="N93" s="15"/>
      <c r="O93" s="12"/>
      <c r="P93" s="13"/>
      <c r="Q93" s="13"/>
      <c r="R93" s="14"/>
      <c r="S93" s="16"/>
    </row>
    <row r="94" spans="1:19" ht="24" customHeight="1">
      <c r="A94" s="18"/>
      <c r="B94" s="2"/>
      <c r="C94" s="2"/>
      <c r="D94" s="2"/>
      <c r="E94" s="2"/>
      <c r="F94" s="2"/>
      <c r="G94" s="2"/>
      <c r="H94" s="2"/>
      <c r="I94" s="15"/>
      <c r="J94" s="2"/>
      <c r="K94" s="2"/>
      <c r="L94" s="2"/>
      <c r="M94" s="15"/>
      <c r="N94" s="15"/>
      <c r="O94" s="12"/>
      <c r="P94" s="13"/>
      <c r="Q94" s="13"/>
      <c r="R94" s="14"/>
      <c r="S94" s="16"/>
    </row>
    <row r="95" spans="1:19" ht="24" customHeight="1">
      <c r="A95" s="19"/>
      <c r="B95" s="2"/>
      <c r="C95" s="2"/>
      <c r="D95" s="2"/>
      <c r="E95" s="2"/>
      <c r="F95" s="2"/>
      <c r="G95" s="2"/>
      <c r="H95" s="2"/>
      <c r="I95" s="15"/>
      <c r="J95" s="2"/>
      <c r="K95" s="2"/>
      <c r="L95" s="2"/>
      <c r="M95" s="15"/>
      <c r="N95" s="15"/>
      <c r="O95" s="12"/>
      <c r="P95" s="13"/>
      <c r="Q95" s="13"/>
      <c r="R95" s="14"/>
      <c r="S95" s="16"/>
    </row>
    <row r="96" spans="1:19" ht="24" customHeight="1">
      <c r="A96" s="18"/>
      <c r="B96" s="2"/>
      <c r="C96" s="2"/>
      <c r="D96" s="2"/>
      <c r="E96" s="2"/>
      <c r="F96" s="2"/>
      <c r="G96" s="2"/>
      <c r="H96" s="2"/>
      <c r="I96" s="15"/>
      <c r="J96" s="2"/>
      <c r="K96" s="2"/>
      <c r="L96" s="2"/>
      <c r="M96" s="15"/>
      <c r="N96" s="15"/>
      <c r="O96" s="12"/>
      <c r="P96" s="13"/>
      <c r="Q96" s="13"/>
      <c r="R96" s="14"/>
      <c r="S96" s="16"/>
    </row>
    <row r="97" spans="1:19" ht="24" customHeight="1">
      <c r="A97" s="19"/>
      <c r="B97" s="2"/>
      <c r="C97" s="2"/>
      <c r="D97" s="2"/>
      <c r="E97" s="2"/>
      <c r="F97" s="2"/>
      <c r="G97" s="2"/>
      <c r="H97" s="2"/>
      <c r="I97" s="15"/>
      <c r="J97" s="2"/>
      <c r="K97" s="2"/>
      <c r="L97" s="2"/>
      <c r="M97" s="15"/>
      <c r="N97" s="15"/>
      <c r="O97" s="12"/>
      <c r="P97" s="13"/>
      <c r="Q97" s="13"/>
      <c r="R97" s="14"/>
      <c r="S97" s="16"/>
    </row>
    <row r="98" spans="1:19" ht="24" customHeight="1">
      <c r="A98" s="18"/>
      <c r="B98" s="2"/>
      <c r="C98" s="2"/>
      <c r="D98" s="2"/>
      <c r="E98" s="2"/>
      <c r="F98" s="2"/>
      <c r="G98" s="2"/>
      <c r="H98" s="2"/>
      <c r="I98" s="15"/>
      <c r="J98" s="2"/>
      <c r="K98" s="2"/>
      <c r="L98" s="2"/>
      <c r="M98" s="15"/>
      <c r="N98" s="15"/>
      <c r="O98" s="12"/>
      <c r="P98" s="13"/>
      <c r="Q98" s="13"/>
      <c r="R98" s="14"/>
      <c r="S98" s="16"/>
    </row>
    <row r="99" spans="1:19" ht="24" customHeight="1">
      <c r="A99" s="19"/>
      <c r="B99" s="2"/>
      <c r="C99" s="2"/>
      <c r="D99" s="2"/>
      <c r="E99" s="2"/>
      <c r="F99" s="2"/>
      <c r="G99" s="2"/>
      <c r="H99" s="2"/>
      <c r="I99" s="15"/>
      <c r="J99" s="2"/>
      <c r="K99" s="2"/>
      <c r="L99" s="2"/>
      <c r="M99" s="15"/>
      <c r="N99" s="15"/>
      <c r="O99" s="12"/>
      <c r="P99" s="13"/>
      <c r="Q99" s="12"/>
      <c r="R99" s="14"/>
      <c r="S99" s="16"/>
    </row>
    <row r="100" spans="1:19" ht="24" customHeight="1">
      <c r="A100" s="18"/>
      <c r="B100" s="2"/>
      <c r="C100" s="2"/>
      <c r="D100" s="2"/>
      <c r="E100" s="2"/>
      <c r="F100" s="2"/>
      <c r="G100" s="2"/>
      <c r="H100" s="2"/>
      <c r="I100" s="15"/>
      <c r="J100" s="2"/>
      <c r="K100" s="2"/>
      <c r="L100" s="2"/>
      <c r="M100" s="15"/>
      <c r="N100" s="15"/>
      <c r="O100" s="12"/>
      <c r="P100" s="13"/>
      <c r="Q100" s="12"/>
      <c r="R100" s="14"/>
      <c r="S100" s="16"/>
    </row>
    <row r="101" spans="1:19" ht="24" customHeight="1">
      <c r="A101" s="19"/>
      <c r="B101" s="2"/>
      <c r="C101" s="2"/>
      <c r="D101" s="2"/>
      <c r="E101" s="2"/>
      <c r="F101" s="2"/>
      <c r="G101" s="2"/>
      <c r="H101" s="2"/>
      <c r="I101" s="15"/>
      <c r="J101" s="2"/>
      <c r="K101" s="2"/>
      <c r="L101" s="2"/>
      <c r="M101" s="15"/>
      <c r="N101" s="15"/>
      <c r="O101" s="12"/>
      <c r="P101" s="13"/>
      <c r="Q101" s="12"/>
      <c r="R101" s="14"/>
      <c r="S101" s="16"/>
    </row>
    <row r="102" spans="1:19" ht="24" customHeight="1">
      <c r="A102" s="18"/>
      <c r="B102" s="2"/>
      <c r="C102" s="2"/>
      <c r="D102" s="2"/>
      <c r="E102" s="2"/>
      <c r="F102" s="2"/>
      <c r="G102" s="2"/>
      <c r="H102" s="2"/>
      <c r="I102" s="15"/>
      <c r="J102" s="2"/>
      <c r="K102" s="2"/>
      <c r="L102" s="2"/>
      <c r="M102" s="15"/>
      <c r="N102" s="15"/>
      <c r="O102" s="12"/>
      <c r="P102" s="13"/>
      <c r="Q102" s="12"/>
      <c r="R102" s="14"/>
      <c r="S102" s="16"/>
    </row>
    <row r="103" spans="1:19" ht="24" customHeight="1">
      <c r="A103" s="19"/>
      <c r="B103" s="2"/>
      <c r="C103" s="2"/>
      <c r="D103" s="2"/>
      <c r="E103" s="2"/>
      <c r="F103" s="2"/>
      <c r="G103" s="2"/>
      <c r="H103" s="2"/>
      <c r="I103" s="15"/>
      <c r="J103" s="2"/>
      <c r="K103" s="2"/>
      <c r="L103" s="2"/>
      <c r="M103" s="15"/>
      <c r="N103" s="15"/>
      <c r="O103" s="12"/>
      <c r="P103" s="13"/>
      <c r="Q103" s="12"/>
      <c r="R103" s="14"/>
      <c r="S103" s="16"/>
    </row>
    <row r="104" spans="1:19" ht="24" customHeight="1">
      <c r="A104" s="18"/>
      <c r="B104" s="2"/>
      <c r="C104" s="2"/>
      <c r="D104" s="2"/>
      <c r="E104" s="2"/>
      <c r="F104" s="2"/>
      <c r="G104" s="2"/>
      <c r="H104" s="2"/>
      <c r="I104" s="15"/>
      <c r="J104" s="2"/>
      <c r="K104" s="2"/>
      <c r="L104" s="2"/>
      <c r="M104" s="15"/>
      <c r="N104" s="15"/>
      <c r="O104" s="12"/>
      <c r="P104" s="13"/>
      <c r="Q104" s="12"/>
      <c r="R104" s="14"/>
      <c r="S104" s="16"/>
    </row>
    <row r="105" spans="1:19" ht="24" customHeight="1">
      <c r="A105" s="19"/>
      <c r="B105" s="2"/>
      <c r="C105" s="2"/>
      <c r="D105" s="2"/>
      <c r="E105" s="2"/>
      <c r="F105" s="2"/>
      <c r="G105" s="2"/>
      <c r="H105" s="2"/>
      <c r="I105" s="15"/>
      <c r="J105" s="2"/>
      <c r="K105" s="2"/>
      <c r="L105" s="2"/>
      <c r="M105" s="15"/>
      <c r="N105" s="15"/>
      <c r="O105" s="12"/>
      <c r="P105" s="13"/>
      <c r="Q105" s="12"/>
      <c r="R105" s="14"/>
      <c r="S105" s="16"/>
    </row>
    <row r="106" spans="1:19" ht="24" customHeight="1">
      <c r="A106" s="18"/>
      <c r="B106" s="2"/>
      <c r="C106" s="2"/>
      <c r="D106" s="2"/>
      <c r="E106" s="2"/>
      <c r="F106" s="2"/>
      <c r="G106" s="2"/>
      <c r="H106" s="2"/>
      <c r="I106" s="15"/>
      <c r="J106" s="2"/>
      <c r="K106" s="2"/>
      <c r="L106" s="2"/>
      <c r="M106" s="15"/>
      <c r="N106" s="15"/>
      <c r="O106" s="12"/>
      <c r="P106" s="13"/>
      <c r="Q106" s="12"/>
      <c r="R106" s="14"/>
      <c r="S106" s="16"/>
    </row>
    <row r="107" spans="1:19" ht="24" customHeight="1">
      <c r="A107" s="19"/>
      <c r="B107" s="2"/>
      <c r="C107" s="2"/>
      <c r="D107" s="2"/>
      <c r="E107" s="2"/>
      <c r="F107" s="2"/>
      <c r="G107" s="2"/>
      <c r="H107" s="2"/>
      <c r="I107" s="15"/>
      <c r="J107" s="2"/>
      <c r="K107" s="2"/>
      <c r="L107" s="2"/>
      <c r="M107" s="15"/>
      <c r="N107" s="15"/>
      <c r="O107" s="12"/>
      <c r="P107" s="13"/>
      <c r="Q107" s="12"/>
      <c r="R107" s="14"/>
      <c r="S107" s="16"/>
    </row>
    <row r="108" spans="1:19" ht="24" customHeight="1">
      <c r="A108" s="18"/>
      <c r="B108" s="2"/>
      <c r="C108" s="2"/>
      <c r="D108" s="2"/>
      <c r="E108" s="2"/>
      <c r="F108" s="2"/>
      <c r="G108" s="2"/>
      <c r="H108" s="2"/>
      <c r="I108" s="15"/>
      <c r="J108" s="2"/>
      <c r="K108" s="2"/>
      <c r="L108" s="2"/>
      <c r="M108" s="15"/>
      <c r="N108" s="15"/>
      <c r="O108" s="12"/>
      <c r="P108" s="13"/>
      <c r="Q108" s="12"/>
      <c r="R108" s="14"/>
      <c r="S108" s="16"/>
    </row>
    <row r="109" spans="1:19" ht="24" customHeight="1">
      <c r="A109" s="19"/>
      <c r="B109" s="2"/>
      <c r="C109" s="2"/>
      <c r="D109" s="2"/>
      <c r="E109" s="2"/>
      <c r="F109" s="2"/>
      <c r="G109" s="2"/>
      <c r="H109" s="2"/>
      <c r="I109" s="15"/>
      <c r="J109" s="2"/>
      <c r="K109" s="2"/>
      <c r="L109" s="2"/>
      <c r="M109" s="15"/>
      <c r="N109" s="15"/>
      <c r="O109" s="12"/>
      <c r="P109" s="13"/>
      <c r="Q109" s="12"/>
      <c r="R109" s="14"/>
      <c r="S109" s="16"/>
    </row>
    <row r="110" spans="1:19" ht="24" customHeight="1">
      <c r="A110" s="18"/>
      <c r="B110" s="2"/>
      <c r="C110" s="2"/>
      <c r="D110" s="2"/>
      <c r="E110" s="2"/>
      <c r="F110" s="2"/>
      <c r="G110" s="2"/>
      <c r="H110" s="2"/>
      <c r="I110" s="15"/>
      <c r="J110" s="2"/>
      <c r="K110" s="2"/>
      <c r="L110" s="2"/>
      <c r="M110" s="15"/>
      <c r="N110" s="15"/>
      <c r="O110" s="12"/>
      <c r="P110" s="13"/>
      <c r="Q110" s="12"/>
      <c r="R110" s="14"/>
      <c r="S110" s="16"/>
    </row>
    <row r="111" spans="1:19" ht="24" customHeight="1">
      <c r="A111" s="19"/>
      <c r="B111" s="2"/>
      <c r="C111" s="2"/>
      <c r="D111" s="2"/>
      <c r="E111" s="2"/>
      <c r="F111" s="2"/>
      <c r="G111" s="2"/>
      <c r="H111" s="2"/>
      <c r="I111" s="15"/>
      <c r="J111" s="2"/>
      <c r="K111" s="2"/>
      <c r="L111" s="2"/>
      <c r="M111" s="15"/>
      <c r="N111" s="15"/>
      <c r="O111" s="12"/>
      <c r="P111" s="13"/>
      <c r="Q111" s="12"/>
      <c r="R111" s="14"/>
      <c r="S111" s="16"/>
    </row>
    <row r="112" spans="1:19" ht="24" customHeight="1">
      <c r="A112" s="18"/>
      <c r="B112" s="2"/>
      <c r="C112" s="2"/>
      <c r="D112" s="2"/>
      <c r="E112" s="2"/>
      <c r="F112" s="2"/>
      <c r="G112" s="2"/>
      <c r="H112" s="2"/>
      <c r="I112" s="15"/>
      <c r="J112" s="2"/>
      <c r="K112" s="2"/>
      <c r="L112" s="2"/>
      <c r="M112" s="15"/>
      <c r="N112" s="15"/>
      <c r="O112" s="12"/>
      <c r="P112" s="13"/>
      <c r="Q112" s="13"/>
      <c r="R112" s="14"/>
      <c r="S112" s="16"/>
    </row>
    <row r="113" spans="1:20" ht="24" customHeight="1">
      <c r="A113" s="19"/>
      <c r="B113" s="2"/>
      <c r="C113" s="2"/>
      <c r="D113" s="2"/>
      <c r="E113" s="2"/>
      <c r="F113" s="2"/>
      <c r="G113" s="2"/>
      <c r="H113" s="2"/>
      <c r="I113" s="15"/>
      <c r="J113" s="2"/>
      <c r="K113" s="2"/>
      <c r="L113" s="2"/>
      <c r="M113" s="15"/>
      <c r="N113" s="15"/>
      <c r="O113" s="12"/>
      <c r="P113" s="13"/>
      <c r="Q113" s="13"/>
      <c r="R113" s="14"/>
      <c r="S113" s="16"/>
    </row>
    <row r="114" spans="1:20" ht="24" customHeight="1">
      <c r="A114" s="18"/>
      <c r="B114" s="2"/>
      <c r="C114" s="2"/>
      <c r="D114" s="2"/>
      <c r="E114" s="2"/>
      <c r="F114" s="2"/>
      <c r="G114" s="2"/>
      <c r="H114" s="2"/>
      <c r="I114" s="15"/>
      <c r="J114" s="2"/>
      <c r="K114" s="2"/>
      <c r="L114" s="2"/>
      <c r="M114" s="15"/>
      <c r="N114" s="15"/>
      <c r="O114" s="12"/>
      <c r="P114" s="13"/>
      <c r="Q114" s="13"/>
      <c r="R114" s="14"/>
      <c r="S114" s="16"/>
    </row>
    <row r="115" spans="1:20" ht="24" customHeight="1">
      <c r="A115" s="19"/>
      <c r="B115" s="2"/>
      <c r="C115" s="2"/>
      <c r="D115" s="2"/>
      <c r="E115" s="2"/>
      <c r="F115" s="2"/>
      <c r="G115" s="2"/>
      <c r="H115" s="2"/>
      <c r="I115" s="15"/>
      <c r="J115" s="2"/>
      <c r="K115" s="2"/>
      <c r="L115" s="2"/>
      <c r="M115" s="15"/>
      <c r="N115" s="15"/>
      <c r="O115" s="12"/>
      <c r="P115" s="13"/>
      <c r="Q115" s="13"/>
      <c r="R115" s="14"/>
      <c r="S115" s="16"/>
    </row>
    <row r="116" spans="1:20" ht="24" customHeight="1">
      <c r="A116" s="18"/>
      <c r="B116" s="2"/>
      <c r="C116" s="2"/>
      <c r="D116" s="2"/>
      <c r="E116" s="2"/>
      <c r="F116" s="2"/>
      <c r="G116" s="2"/>
      <c r="H116" s="2"/>
      <c r="I116" s="15"/>
      <c r="J116" s="2"/>
      <c r="K116" s="2"/>
      <c r="L116" s="2"/>
      <c r="M116" s="15"/>
      <c r="N116" s="15"/>
      <c r="O116" s="12"/>
      <c r="P116" s="13"/>
      <c r="Q116" s="13"/>
      <c r="R116" s="14"/>
      <c r="S116" s="16"/>
    </row>
    <row r="117" spans="1:20" ht="24" customHeight="1">
      <c r="A117" s="19"/>
      <c r="B117" s="2"/>
      <c r="C117" s="2"/>
      <c r="D117" s="2"/>
      <c r="E117" s="2"/>
      <c r="F117" s="2"/>
      <c r="G117" s="2"/>
      <c r="H117" s="2"/>
      <c r="I117" s="15"/>
      <c r="J117" s="2"/>
      <c r="K117" s="2"/>
      <c r="L117" s="2"/>
      <c r="M117" s="15"/>
      <c r="N117" s="15"/>
      <c r="O117" s="12"/>
      <c r="P117" s="13"/>
      <c r="Q117" s="13"/>
      <c r="R117" s="14"/>
      <c r="S117" s="16"/>
    </row>
    <row r="118" spans="1:20" ht="24" customHeight="1">
      <c r="A118" s="18"/>
      <c r="B118" s="2"/>
      <c r="C118" s="2"/>
      <c r="D118" s="2"/>
      <c r="E118" s="2"/>
      <c r="F118" s="2"/>
      <c r="G118" s="2"/>
      <c r="H118" s="2"/>
      <c r="I118" s="15"/>
      <c r="J118" s="2"/>
      <c r="K118" s="2"/>
      <c r="L118" s="2"/>
      <c r="M118" s="15"/>
      <c r="N118" s="15"/>
      <c r="O118" s="12"/>
      <c r="P118" s="13"/>
      <c r="Q118" s="13"/>
      <c r="R118" s="14"/>
      <c r="S118" s="16"/>
    </row>
    <row r="119" spans="1:20" ht="24" customHeight="1">
      <c r="A119" s="19"/>
      <c r="B119" s="2"/>
      <c r="C119" s="2"/>
      <c r="D119" s="2"/>
      <c r="E119" s="2"/>
      <c r="F119" s="2"/>
      <c r="G119" s="2"/>
      <c r="H119" s="2"/>
      <c r="I119" s="15"/>
      <c r="J119" s="2"/>
      <c r="K119" s="2"/>
      <c r="L119" s="2"/>
      <c r="M119" s="15"/>
      <c r="N119" s="15"/>
      <c r="O119" s="12"/>
      <c r="P119" s="13"/>
      <c r="Q119" s="13"/>
      <c r="R119" s="14"/>
      <c r="S119" s="16"/>
    </row>
    <row r="120" spans="1:20" ht="24" customHeight="1">
      <c r="A120" s="18"/>
      <c r="B120" s="2"/>
      <c r="C120" s="2"/>
      <c r="D120" s="2"/>
      <c r="E120" s="2"/>
      <c r="F120" s="2"/>
      <c r="G120" s="2"/>
      <c r="H120" s="2"/>
      <c r="I120" s="15"/>
      <c r="J120" s="2"/>
      <c r="K120" s="2"/>
      <c r="L120" s="2"/>
      <c r="M120" s="15"/>
      <c r="N120" s="15"/>
      <c r="O120" s="12"/>
      <c r="P120" s="13"/>
      <c r="Q120" s="13"/>
      <c r="R120" s="14"/>
      <c r="S120" s="16"/>
      <c r="T120" s="39"/>
    </row>
    <row r="121" spans="1:20" ht="24" customHeight="1">
      <c r="A121" s="39"/>
      <c r="B121" s="42"/>
      <c r="C121" s="39"/>
      <c r="D121" s="39"/>
      <c r="E121" s="39"/>
      <c r="F121" s="39"/>
      <c r="G121" s="39"/>
      <c r="H121" s="39"/>
      <c r="I121" s="43"/>
      <c r="J121" s="39"/>
      <c r="K121" s="39"/>
      <c r="L121" s="39"/>
      <c r="M121" s="43"/>
      <c r="N121" s="43"/>
      <c r="O121" s="39"/>
      <c r="P121" s="39"/>
      <c r="Q121" s="39"/>
      <c r="R121" s="39"/>
      <c r="S121" s="44"/>
      <c r="T121" s="37"/>
    </row>
    <row r="122" spans="1:20" ht="24" customHeight="1"/>
    <row r="123" spans="1:20" ht="24" customHeight="1"/>
    <row r="124" spans="1:20" ht="24" customHeight="1"/>
    <row r="125" spans="1:20" ht="24" customHeight="1"/>
    <row r="126" spans="1:20" ht="24" customHeight="1"/>
    <row r="127" spans="1:20" ht="24" customHeight="1"/>
    <row r="128" spans="1:20" ht="24" customHeight="1"/>
    <row r="129" ht="24" customHeight="1"/>
    <row r="130" ht="24" customHeight="1"/>
    <row r="131" ht="24" customHeight="1"/>
    <row r="132" ht="24" customHeight="1"/>
    <row r="133" ht="24" customHeight="1"/>
    <row r="134" ht="24" customHeight="1"/>
    <row r="135" ht="24" customHeight="1"/>
    <row r="136" ht="24" customHeight="1"/>
    <row r="137" ht="24" customHeight="1"/>
    <row r="138" ht="24" customHeight="1"/>
    <row r="139" ht="24" customHeight="1"/>
    <row r="140" ht="24" customHeight="1"/>
    <row r="141" ht="24" customHeight="1"/>
    <row r="142" ht="24" customHeight="1"/>
    <row r="143" ht="24" customHeight="1"/>
    <row r="144" ht="24" customHeight="1"/>
    <row r="145" ht="24" customHeight="1"/>
    <row r="146" ht="24" customHeight="1"/>
    <row r="147" ht="24" customHeight="1"/>
    <row r="148" ht="24" customHeight="1"/>
    <row r="149" ht="24" customHeight="1"/>
    <row r="150" ht="24" customHeight="1"/>
    <row r="151" ht="24" customHeight="1"/>
    <row r="152" ht="24" customHeight="1"/>
    <row r="153" ht="24" customHeight="1"/>
    <row r="154" ht="24" customHeight="1"/>
    <row r="155" ht="24" customHeight="1"/>
    <row r="156" ht="24" customHeight="1"/>
    <row r="157" ht="24" customHeight="1"/>
    <row r="158" ht="24" customHeight="1"/>
    <row r="159" ht="24" customHeight="1"/>
    <row r="160" ht="24" customHeight="1"/>
    <row r="161" ht="24" customHeight="1"/>
    <row r="162" ht="24" customHeight="1"/>
    <row r="163" ht="24" customHeight="1"/>
    <row r="164" ht="24" customHeight="1"/>
    <row r="165" ht="24" customHeight="1"/>
    <row r="166" ht="24" customHeight="1"/>
    <row r="167" ht="24" customHeight="1"/>
    <row r="168" ht="24" customHeight="1"/>
    <row r="169" ht="24" customHeight="1"/>
    <row r="170" ht="24" customHeight="1"/>
    <row r="171" ht="24" customHeight="1"/>
    <row r="172" ht="24" customHeight="1"/>
    <row r="173" ht="24" customHeight="1"/>
    <row r="174" ht="24" customHeight="1"/>
    <row r="175" ht="24" customHeight="1"/>
    <row r="176" ht="24" customHeight="1"/>
    <row r="177" ht="24" customHeight="1"/>
    <row r="178" ht="24" customHeight="1"/>
    <row r="179" ht="24" customHeight="1"/>
    <row r="180" ht="24" customHeight="1"/>
    <row r="181" ht="24" customHeight="1"/>
    <row r="182" ht="24" customHeight="1"/>
    <row r="183" ht="24" customHeight="1"/>
    <row r="184" ht="24" customHeight="1"/>
    <row r="185" ht="24" customHeight="1"/>
    <row r="186" ht="24" customHeight="1"/>
    <row r="187" ht="24" customHeight="1"/>
    <row r="188" ht="24" customHeight="1"/>
    <row r="189" ht="24" customHeight="1"/>
    <row r="190" ht="24" customHeight="1"/>
    <row r="191" ht="24" customHeight="1"/>
    <row r="192" ht="24" customHeight="1"/>
    <row r="193" ht="24" customHeight="1"/>
    <row r="194" ht="24" customHeight="1"/>
    <row r="195" ht="24" customHeight="1"/>
    <row r="196" ht="24" customHeight="1"/>
    <row r="197" ht="24" customHeight="1"/>
    <row r="198" ht="24" customHeight="1"/>
    <row r="199" ht="24" customHeight="1"/>
    <row r="200" ht="24" customHeight="1"/>
    <row r="201" ht="24" customHeight="1"/>
    <row r="202" ht="24" customHeight="1"/>
    <row r="203" ht="24" customHeight="1"/>
    <row r="204" ht="24" customHeight="1"/>
    <row r="205" ht="24" customHeight="1"/>
    <row r="206" ht="24" customHeight="1"/>
    <row r="207" ht="24" customHeight="1"/>
    <row r="208" ht="24" customHeight="1"/>
    <row r="209" ht="24" customHeight="1"/>
    <row r="210" ht="24" customHeight="1"/>
    <row r="211" ht="24" customHeight="1"/>
    <row r="212" ht="24" customHeight="1"/>
    <row r="213" ht="24" customHeight="1"/>
    <row r="214" ht="24" customHeight="1"/>
    <row r="215" ht="24" customHeight="1"/>
    <row r="216" ht="24" customHeight="1"/>
    <row r="217" ht="24" customHeight="1"/>
    <row r="218" ht="24" customHeight="1"/>
    <row r="219" ht="24" customHeight="1"/>
    <row r="220" ht="24" customHeight="1"/>
    <row r="221" ht="24" customHeight="1"/>
    <row r="222" ht="24" customHeight="1"/>
    <row r="223" ht="24" customHeight="1"/>
    <row r="224" ht="24" customHeight="1"/>
    <row r="225" ht="24" customHeight="1"/>
    <row r="226" ht="24" customHeight="1"/>
    <row r="227" ht="24" customHeight="1"/>
    <row r="228" ht="24" customHeight="1"/>
    <row r="229" ht="24" customHeight="1"/>
    <row r="230" ht="24" customHeight="1"/>
    <row r="231" ht="24" customHeight="1"/>
    <row r="232" ht="24" customHeight="1"/>
    <row r="233" ht="24" customHeight="1"/>
    <row r="234" ht="24" customHeight="1"/>
    <row r="235" ht="24" customHeight="1"/>
    <row r="236" ht="24" customHeight="1"/>
    <row r="237" ht="24" customHeight="1"/>
    <row r="238" ht="24" customHeight="1"/>
    <row r="239" ht="24" customHeight="1"/>
    <row r="240" ht="24" customHeight="1"/>
    <row r="241" ht="24" customHeight="1"/>
    <row r="242" ht="24" customHeight="1"/>
    <row r="243" ht="24" customHeight="1"/>
    <row r="244" ht="24" customHeight="1"/>
    <row r="245" ht="24" customHeight="1"/>
    <row r="246" ht="24" customHeight="1"/>
    <row r="247" ht="24" customHeight="1"/>
    <row r="248" ht="24" customHeight="1"/>
    <row r="249" ht="24" customHeight="1"/>
    <row r="250" ht="24" customHeight="1"/>
    <row r="251" ht="24" customHeight="1"/>
    <row r="252" ht="24" customHeight="1"/>
    <row r="253" ht="24" customHeight="1"/>
    <row r="254" ht="24" customHeight="1"/>
    <row r="255" ht="24" customHeight="1"/>
    <row r="256" ht="24" customHeight="1"/>
    <row r="257" ht="24" customHeight="1"/>
    <row r="258" ht="24" customHeight="1"/>
    <row r="259" ht="24" customHeight="1"/>
    <row r="260" ht="24" customHeight="1"/>
    <row r="261" ht="24" customHeight="1"/>
    <row r="262" ht="24" customHeight="1"/>
    <row r="263" ht="24" customHeight="1"/>
    <row r="264" ht="24" customHeight="1"/>
    <row r="265" ht="24" customHeight="1"/>
    <row r="266" ht="24" customHeight="1"/>
    <row r="267" ht="24" customHeight="1"/>
    <row r="268" ht="24" customHeight="1"/>
    <row r="269" ht="24" customHeight="1"/>
    <row r="270" ht="24" customHeight="1"/>
    <row r="271" ht="24" customHeight="1"/>
    <row r="272" ht="24" customHeight="1"/>
    <row r="273" ht="24" customHeight="1"/>
    <row r="274" ht="24" customHeight="1"/>
    <row r="275" ht="24" customHeight="1"/>
    <row r="276" ht="24" customHeight="1"/>
    <row r="277" ht="24" customHeight="1"/>
    <row r="278" ht="24" customHeight="1"/>
    <row r="279" ht="24" customHeight="1"/>
    <row r="280" ht="24" customHeight="1"/>
    <row r="281" ht="24" customHeight="1"/>
    <row r="282" ht="24" customHeight="1"/>
    <row r="283" ht="24" customHeight="1"/>
    <row r="284" ht="24" customHeight="1"/>
    <row r="285" ht="24" customHeight="1"/>
    <row r="286" ht="24" customHeight="1"/>
    <row r="287" ht="24" customHeight="1"/>
    <row r="288" ht="24" customHeight="1"/>
    <row r="289" ht="24" customHeight="1"/>
    <row r="290" ht="24" customHeight="1"/>
    <row r="291" ht="24" customHeight="1"/>
    <row r="292" ht="24" customHeight="1"/>
    <row r="293" ht="24" customHeight="1"/>
    <row r="294" ht="24" customHeight="1"/>
    <row r="295" ht="24" customHeight="1"/>
    <row r="296" ht="24" customHeight="1"/>
    <row r="297" ht="24" customHeight="1"/>
    <row r="298" ht="24" customHeight="1"/>
    <row r="299" ht="24" customHeight="1"/>
    <row r="300" ht="24" customHeight="1"/>
    <row r="301" ht="24" customHeight="1"/>
    <row r="302" ht="24" customHeight="1"/>
    <row r="303" ht="24" customHeight="1"/>
    <row r="304" ht="24" customHeight="1"/>
    <row r="305" ht="24" customHeight="1"/>
    <row r="306" ht="24" customHeight="1"/>
    <row r="307" ht="24" customHeight="1"/>
    <row r="308" ht="24" customHeight="1"/>
    <row r="309" ht="24" customHeight="1"/>
    <row r="310" ht="24" customHeight="1"/>
    <row r="311" ht="24" customHeight="1"/>
    <row r="312" ht="24" customHeight="1"/>
    <row r="313" ht="24" customHeight="1"/>
    <row r="314" ht="24" customHeight="1"/>
    <row r="315" ht="24" customHeight="1"/>
    <row r="316" ht="24" customHeight="1"/>
    <row r="317" ht="24" customHeight="1"/>
    <row r="318" ht="24" customHeight="1"/>
    <row r="319" ht="24" customHeight="1"/>
    <row r="320" ht="24" customHeight="1"/>
    <row r="321" ht="24" customHeight="1"/>
    <row r="322" ht="24" customHeight="1"/>
    <row r="323" ht="24" customHeight="1"/>
    <row r="324" ht="24" customHeight="1"/>
    <row r="325" ht="24" customHeight="1"/>
    <row r="326" ht="24" customHeight="1"/>
    <row r="327" ht="24" customHeight="1"/>
    <row r="328" ht="24" customHeight="1"/>
    <row r="329" ht="24" customHeight="1"/>
    <row r="330" ht="24" customHeight="1"/>
    <row r="331" ht="24" customHeight="1"/>
    <row r="332" ht="24" customHeight="1"/>
    <row r="333" ht="24" customHeight="1"/>
    <row r="334" ht="24" customHeight="1"/>
    <row r="335" ht="24" customHeight="1"/>
    <row r="336" ht="24" customHeight="1"/>
    <row r="337" ht="24" customHeight="1"/>
    <row r="338" ht="24" customHeight="1"/>
    <row r="339" ht="24" customHeight="1"/>
    <row r="340" ht="24" customHeight="1"/>
    <row r="341" ht="24" customHeight="1"/>
    <row r="342" ht="24" customHeight="1"/>
    <row r="343" ht="24" customHeight="1"/>
    <row r="344" ht="24" customHeight="1"/>
    <row r="345" ht="24" customHeight="1"/>
    <row r="346" ht="24" customHeight="1"/>
    <row r="347" ht="24" customHeight="1"/>
    <row r="348" ht="24" customHeight="1"/>
    <row r="349" ht="24" customHeight="1"/>
    <row r="350" ht="24" customHeight="1"/>
    <row r="351" ht="24" customHeight="1"/>
    <row r="352" ht="24" customHeight="1"/>
    <row r="353" ht="24" customHeight="1"/>
    <row r="354" ht="24" customHeight="1"/>
    <row r="355" ht="24" customHeight="1"/>
    <row r="356" ht="24" customHeight="1"/>
    <row r="357" ht="24" customHeight="1"/>
    <row r="358" ht="24" customHeight="1"/>
    <row r="359" ht="24" customHeight="1"/>
    <row r="360" ht="24" customHeight="1"/>
    <row r="361" ht="24" customHeight="1"/>
    <row r="362" ht="24" customHeight="1"/>
    <row r="363" ht="24" customHeight="1"/>
    <row r="364" ht="24" customHeight="1"/>
    <row r="365" ht="24" customHeight="1"/>
    <row r="366" ht="24" customHeight="1"/>
    <row r="367" ht="24" customHeight="1"/>
    <row r="368" ht="24" customHeight="1"/>
    <row r="369" ht="24" customHeight="1"/>
    <row r="370" ht="24" customHeight="1"/>
    <row r="371" ht="24" customHeight="1"/>
    <row r="372" ht="24" customHeight="1"/>
    <row r="373" ht="24" customHeight="1"/>
    <row r="374" ht="24" customHeight="1"/>
    <row r="375" ht="24" customHeight="1"/>
    <row r="376" ht="24" customHeight="1"/>
    <row r="377" ht="24" customHeight="1"/>
    <row r="378" ht="24" customHeight="1"/>
    <row r="379" ht="24" customHeight="1"/>
    <row r="380" ht="24" customHeight="1"/>
    <row r="381" ht="24" customHeight="1"/>
    <row r="382" ht="24" customHeight="1"/>
    <row r="383" ht="24" customHeight="1"/>
    <row r="384" ht="24" customHeight="1"/>
    <row r="385" ht="24" customHeight="1"/>
    <row r="386" ht="24" customHeight="1"/>
    <row r="387" ht="24" customHeight="1"/>
    <row r="388" ht="24" customHeight="1"/>
    <row r="389" ht="24" customHeight="1"/>
    <row r="390" ht="24" customHeight="1"/>
    <row r="391" ht="24" customHeight="1"/>
    <row r="392" ht="24" customHeight="1"/>
    <row r="393" ht="24" customHeight="1"/>
    <row r="394" ht="24" customHeight="1"/>
    <row r="395" ht="24" customHeight="1"/>
    <row r="396" ht="24" customHeight="1"/>
    <row r="397" ht="24" customHeight="1"/>
    <row r="398" ht="24" customHeight="1"/>
    <row r="399" ht="24" customHeight="1"/>
    <row r="400" ht="24" customHeight="1"/>
    <row r="401" ht="24" customHeight="1"/>
    <row r="402" ht="24" customHeight="1"/>
    <row r="403" ht="24" customHeight="1"/>
    <row r="404" ht="24" customHeight="1"/>
    <row r="405" ht="24" customHeight="1"/>
    <row r="406" ht="24" customHeight="1"/>
    <row r="407" ht="24" customHeight="1"/>
    <row r="408" ht="24" customHeight="1"/>
    <row r="409" ht="24" customHeight="1"/>
    <row r="410" ht="24" customHeight="1"/>
    <row r="411" ht="24" customHeight="1"/>
    <row r="412" ht="24" customHeight="1"/>
    <row r="413" ht="24" customHeight="1"/>
    <row r="414" ht="24" customHeight="1"/>
    <row r="415" ht="24" customHeight="1"/>
    <row r="416" ht="24" customHeight="1"/>
    <row r="417" ht="24" customHeight="1"/>
    <row r="418" ht="24" customHeight="1"/>
    <row r="419" ht="24" customHeight="1"/>
    <row r="420" ht="24" customHeight="1"/>
    <row r="421" ht="24" customHeight="1"/>
    <row r="422" ht="24" customHeight="1"/>
    <row r="423" ht="24" customHeight="1"/>
    <row r="424" ht="24" customHeight="1"/>
    <row r="425" ht="24" customHeight="1"/>
    <row r="426" ht="24" customHeight="1"/>
    <row r="427" ht="24" customHeight="1"/>
    <row r="428" ht="24" customHeight="1"/>
    <row r="429" ht="24" customHeight="1"/>
    <row r="430" ht="24" customHeight="1"/>
    <row r="431" ht="24" customHeight="1"/>
    <row r="432" ht="24" customHeight="1"/>
    <row r="433" ht="24" customHeight="1"/>
    <row r="434" ht="24" customHeight="1"/>
    <row r="435" ht="24" customHeight="1"/>
    <row r="436" ht="24" customHeight="1"/>
    <row r="437" ht="24" customHeight="1"/>
    <row r="438" ht="24" customHeight="1"/>
    <row r="439" ht="24" customHeight="1"/>
    <row r="440" ht="24" customHeight="1"/>
    <row r="441" ht="24" customHeight="1"/>
    <row r="442" ht="24" customHeight="1"/>
    <row r="443" ht="24" customHeight="1"/>
    <row r="444" ht="24" customHeight="1"/>
    <row r="445" ht="24" customHeight="1"/>
    <row r="446" ht="24" customHeight="1"/>
    <row r="447" ht="24" customHeight="1"/>
    <row r="448" ht="24" customHeight="1"/>
    <row r="449" ht="24" customHeight="1"/>
    <row r="450" ht="24" customHeight="1"/>
    <row r="451" ht="24" customHeight="1"/>
    <row r="452" ht="24" customHeight="1"/>
    <row r="453" ht="24" customHeight="1"/>
    <row r="454" ht="24" customHeight="1"/>
    <row r="455" ht="24" customHeight="1"/>
    <row r="456" ht="24" customHeight="1"/>
    <row r="457" ht="24" customHeight="1"/>
    <row r="458" ht="24" customHeight="1"/>
    <row r="459" ht="24" customHeight="1"/>
    <row r="460" ht="24" customHeight="1"/>
    <row r="461" ht="24" customHeight="1"/>
    <row r="462" ht="24" customHeight="1"/>
    <row r="463" ht="24" customHeight="1"/>
    <row r="464" ht="24" customHeight="1"/>
    <row r="465" ht="24" customHeight="1"/>
    <row r="466" ht="24" customHeight="1"/>
    <row r="467" ht="24" customHeight="1"/>
    <row r="468" ht="24" customHeight="1"/>
    <row r="469" ht="24" customHeight="1"/>
    <row r="470" ht="24" customHeight="1"/>
    <row r="471" ht="24" customHeight="1"/>
    <row r="472" ht="24" customHeight="1"/>
    <row r="473" ht="24" customHeight="1"/>
    <row r="474" ht="24" customHeight="1"/>
    <row r="475" ht="24" customHeight="1"/>
    <row r="476" ht="24" customHeight="1"/>
    <row r="477" ht="24" customHeight="1"/>
    <row r="478" ht="24" customHeight="1"/>
    <row r="479" ht="24" customHeight="1"/>
    <row r="480" ht="24" customHeight="1"/>
    <row r="481" ht="24" customHeight="1"/>
    <row r="482" ht="24" customHeight="1"/>
    <row r="483" ht="24" customHeight="1"/>
    <row r="484" ht="24" customHeight="1"/>
    <row r="485" ht="24" customHeight="1"/>
    <row r="486" ht="24" customHeight="1"/>
    <row r="487" ht="24" customHeight="1"/>
    <row r="488" ht="24" customHeight="1"/>
    <row r="489" ht="24" customHeight="1"/>
    <row r="490" ht="24" customHeight="1"/>
    <row r="491" ht="24" customHeight="1"/>
    <row r="492" ht="24" customHeight="1"/>
    <row r="493" ht="24" customHeight="1"/>
    <row r="494" ht="24" customHeight="1"/>
    <row r="495" ht="24" customHeight="1"/>
    <row r="496" ht="24" customHeight="1"/>
    <row r="497" ht="24" customHeight="1"/>
    <row r="498" ht="24" customHeight="1"/>
    <row r="499" ht="24" customHeight="1"/>
    <row r="500" ht="24" customHeight="1"/>
    <row r="501" ht="24" customHeight="1"/>
    <row r="502" ht="24" customHeight="1"/>
    <row r="503" ht="24" customHeight="1"/>
    <row r="504" ht="24" customHeight="1"/>
    <row r="505" ht="24" customHeight="1"/>
    <row r="506" ht="24" customHeight="1"/>
    <row r="507" ht="24" customHeight="1"/>
    <row r="508" ht="24" customHeight="1"/>
    <row r="509" ht="24" customHeight="1"/>
    <row r="510" ht="24" customHeight="1"/>
    <row r="511" ht="24" customHeight="1"/>
    <row r="512" ht="24" customHeight="1"/>
    <row r="513" ht="24" customHeight="1"/>
    <row r="514" ht="24" customHeight="1"/>
    <row r="515" ht="24" customHeight="1"/>
    <row r="516" ht="24" customHeight="1"/>
    <row r="517" ht="24" customHeight="1"/>
    <row r="518" ht="24" customHeight="1"/>
    <row r="519" ht="24" customHeight="1"/>
    <row r="520" ht="24" customHeight="1"/>
    <row r="521" ht="24" customHeight="1"/>
    <row r="522" ht="24" customHeight="1"/>
    <row r="523" ht="24" customHeight="1"/>
    <row r="524" ht="24" customHeight="1"/>
    <row r="525" ht="24" customHeight="1"/>
    <row r="526" ht="24" customHeight="1"/>
    <row r="527" ht="24" customHeight="1"/>
    <row r="528" ht="24" customHeight="1"/>
    <row r="529" ht="24" customHeight="1"/>
    <row r="530" ht="24" customHeight="1"/>
    <row r="531" ht="24" customHeight="1"/>
    <row r="532" ht="24" customHeight="1"/>
    <row r="533" ht="24" customHeight="1"/>
    <row r="534" ht="24" customHeight="1"/>
    <row r="535" ht="24" customHeight="1"/>
    <row r="536" ht="24" customHeight="1"/>
    <row r="537" ht="24" customHeight="1"/>
    <row r="538" ht="24" customHeight="1"/>
    <row r="539" ht="24" customHeight="1"/>
    <row r="540" ht="24" customHeight="1"/>
    <row r="541" ht="24" customHeight="1"/>
    <row r="542" ht="24" customHeight="1"/>
    <row r="543" ht="24" customHeight="1"/>
    <row r="544" ht="24" customHeight="1"/>
    <row r="545" ht="24" customHeight="1"/>
    <row r="546" ht="24" customHeight="1"/>
    <row r="547" ht="24" customHeight="1"/>
    <row r="548" ht="24" customHeight="1"/>
    <row r="549" ht="24" customHeight="1"/>
    <row r="550" ht="24" customHeight="1"/>
    <row r="551" ht="24" customHeight="1"/>
    <row r="552" ht="24" customHeight="1"/>
    <row r="553" ht="24" customHeight="1"/>
    <row r="554" ht="24" customHeight="1"/>
    <row r="555" ht="24" customHeight="1"/>
    <row r="556" ht="24" customHeight="1"/>
    <row r="557" ht="24" customHeight="1"/>
    <row r="558" ht="24" customHeight="1"/>
    <row r="559" ht="24" customHeight="1"/>
    <row r="560" ht="24" customHeight="1"/>
    <row r="561" ht="24" customHeight="1"/>
    <row r="562" ht="24" customHeight="1"/>
    <row r="563" ht="24" customHeight="1"/>
    <row r="564" ht="24" customHeight="1"/>
    <row r="565" ht="24" customHeight="1"/>
    <row r="566" ht="24" customHeight="1"/>
    <row r="567" ht="24" customHeight="1"/>
    <row r="568" ht="24" customHeight="1"/>
    <row r="569" ht="24" customHeight="1"/>
    <row r="570" ht="24" customHeight="1"/>
    <row r="571" ht="24" customHeight="1"/>
    <row r="572" ht="24" customHeight="1"/>
    <row r="573" ht="24" customHeight="1"/>
    <row r="574" ht="24" customHeight="1"/>
    <row r="575" ht="24" customHeight="1"/>
    <row r="576" ht="24" customHeight="1"/>
    <row r="577" ht="24" customHeight="1"/>
    <row r="578" ht="24" customHeight="1"/>
    <row r="579" ht="24" customHeight="1"/>
    <row r="580" ht="24" customHeight="1"/>
    <row r="581" ht="24" customHeight="1"/>
    <row r="582" ht="24" customHeight="1"/>
    <row r="583" ht="24" customHeight="1"/>
    <row r="584" ht="24" customHeight="1"/>
    <row r="585" ht="24" customHeight="1"/>
    <row r="586" ht="24" customHeight="1"/>
    <row r="587" ht="24" customHeight="1"/>
    <row r="588" ht="24" customHeight="1"/>
    <row r="589" ht="24" customHeight="1"/>
    <row r="590" ht="24" customHeight="1"/>
    <row r="591" ht="24" customHeight="1"/>
    <row r="592" ht="24" customHeight="1"/>
    <row r="593" ht="24" customHeight="1"/>
    <row r="594" ht="24" customHeight="1"/>
    <row r="595" ht="24" customHeight="1"/>
    <row r="596" ht="24" customHeight="1"/>
    <row r="597" ht="24" customHeight="1"/>
    <row r="598" ht="24" customHeight="1"/>
    <row r="599" ht="24" customHeight="1"/>
    <row r="600" ht="24" customHeight="1"/>
    <row r="601" ht="24" customHeight="1"/>
    <row r="602" ht="24" customHeight="1"/>
    <row r="603" ht="24" customHeight="1"/>
    <row r="604" ht="24" customHeight="1"/>
    <row r="605" ht="24" customHeight="1"/>
    <row r="606" ht="24" customHeight="1"/>
    <row r="607" ht="24" customHeight="1"/>
    <row r="608" ht="24" customHeight="1"/>
    <row r="609" ht="24" customHeight="1"/>
    <row r="610" ht="24" customHeight="1"/>
    <row r="611" ht="24" customHeight="1"/>
    <row r="612" ht="24" customHeight="1"/>
    <row r="613" ht="24" customHeight="1"/>
    <row r="614" ht="24" customHeight="1"/>
    <row r="615" ht="24" customHeight="1"/>
    <row r="616" ht="24" customHeight="1"/>
    <row r="617" ht="24" customHeight="1"/>
    <row r="618" ht="24" customHeight="1"/>
    <row r="619" ht="24" customHeight="1"/>
    <row r="620" ht="24" customHeight="1"/>
    <row r="621" ht="24" customHeight="1"/>
    <row r="622" ht="24" customHeight="1"/>
    <row r="623" ht="24" customHeight="1"/>
    <row r="624" ht="24" customHeight="1"/>
    <row r="625" ht="24" customHeight="1"/>
    <row r="626" ht="24" customHeight="1"/>
    <row r="627" ht="24" customHeight="1"/>
    <row r="628" ht="24" customHeight="1"/>
    <row r="629" ht="24" customHeight="1"/>
    <row r="630" ht="24" customHeight="1"/>
    <row r="631" ht="24" customHeight="1"/>
    <row r="632" ht="24" customHeight="1"/>
    <row r="633" ht="24" customHeight="1"/>
    <row r="634" ht="24" customHeight="1"/>
    <row r="635" ht="24" customHeight="1"/>
    <row r="636" ht="24" customHeight="1"/>
    <row r="637" ht="24" customHeight="1"/>
    <row r="638" ht="24" customHeight="1"/>
    <row r="639" ht="24" customHeight="1"/>
    <row r="640" ht="24" customHeight="1"/>
    <row r="641" ht="24" customHeight="1"/>
    <row r="642" ht="24" customHeight="1"/>
    <row r="643" ht="24" customHeight="1"/>
    <row r="644" ht="24" customHeight="1"/>
    <row r="645" ht="24" customHeight="1"/>
    <row r="646" ht="24" customHeight="1"/>
    <row r="647" ht="24" customHeight="1"/>
    <row r="648" ht="24" customHeight="1"/>
    <row r="649" ht="24" customHeight="1"/>
    <row r="650" ht="24" customHeight="1"/>
    <row r="651" ht="24" customHeight="1"/>
    <row r="652" ht="24" customHeight="1"/>
    <row r="653" ht="24" customHeight="1"/>
    <row r="654" ht="24" customHeight="1"/>
    <row r="655" ht="24" customHeight="1"/>
    <row r="656" ht="24" customHeight="1"/>
    <row r="657" ht="24" customHeight="1"/>
    <row r="658" ht="24" customHeight="1"/>
    <row r="659" ht="24" customHeight="1"/>
    <row r="660" ht="24" customHeight="1"/>
    <row r="661" ht="24" customHeight="1"/>
    <row r="662" ht="24" customHeight="1"/>
    <row r="663" ht="24" customHeight="1"/>
    <row r="664" ht="24" customHeight="1"/>
    <row r="665" ht="24" customHeight="1"/>
    <row r="666" ht="24" customHeight="1"/>
    <row r="667" ht="24" customHeight="1"/>
    <row r="668" ht="24" customHeight="1"/>
    <row r="669" ht="24" customHeight="1"/>
    <row r="670" ht="24" customHeight="1"/>
    <row r="671" ht="24" customHeight="1"/>
    <row r="672" ht="24" customHeight="1"/>
    <row r="673" ht="24" customHeight="1"/>
    <row r="674" ht="24" customHeight="1"/>
    <row r="675" ht="24" customHeight="1"/>
    <row r="676" ht="24" customHeight="1"/>
    <row r="677" ht="24" customHeight="1"/>
    <row r="678" ht="24" customHeight="1"/>
    <row r="679" ht="24" customHeight="1"/>
    <row r="680" ht="24" customHeight="1"/>
    <row r="681" ht="24" customHeight="1"/>
    <row r="682" ht="24" customHeight="1"/>
    <row r="683" ht="24" customHeight="1"/>
    <row r="684" ht="24" customHeight="1"/>
    <row r="685" ht="24" customHeight="1"/>
    <row r="686" ht="24" customHeight="1"/>
    <row r="687" ht="24" customHeight="1"/>
    <row r="688" ht="24" customHeight="1"/>
    <row r="689" ht="24" customHeight="1"/>
    <row r="690" ht="24" customHeight="1"/>
    <row r="691" ht="24" customHeight="1"/>
    <row r="692" ht="24" customHeight="1"/>
    <row r="693" ht="24" customHeight="1"/>
    <row r="694" ht="24" customHeight="1"/>
    <row r="695" ht="24" customHeight="1"/>
    <row r="696" ht="24" customHeight="1"/>
    <row r="697" ht="24" customHeight="1"/>
    <row r="698" ht="24" customHeight="1"/>
    <row r="699" ht="24" customHeight="1"/>
    <row r="700" ht="24" customHeight="1"/>
    <row r="701" ht="24" customHeight="1"/>
    <row r="702" ht="24" customHeight="1"/>
    <row r="703" ht="24" customHeight="1"/>
    <row r="704" ht="24" customHeight="1"/>
    <row r="705" ht="24" customHeight="1"/>
    <row r="706" ht="24" customHeight="1"/>
    <row r="707" ht="24" customHeight="1"/>
    <row r="708" ht="24" customHeight="1"/>
    <row r="709" ht="24" customHeight="1"/>
    <row r="710" ht="24" customHeight="1"/>
    <row r="711" ht="24" customHeight="1"/>
    <row r="712" ht="24" customHeight="1"/>
    <row r="713" ht="24" customHeight="1"/>
    <row r="714" ht="24" customHeight="1"/>
    <row r="715" ht="24" customHeight="1"/>
    <row r="716" ht="24" customHeight="1"/>
    <row r="717" ht="24" customHeight="1"/>
    <row r="718" ht="24" customHeight="1"/>
    <row r="719" ht="24" customHeight="1"/>
    <row r="720" ht="24" customHeight="1"/>
    <row r="721" ht="24" customHeight="1"/>
    <row r="722" ht="24" customHeight="1"/>
    <row r="723" ht="24" customHeight="1"/>
    <row r="724" ht="24" customHeight="1"/>
    <row r="725" ht="24" customHeight="1"/>
    <row r="726" ht="24" customHeight="1"/>
    <row r="727" ht="24" customHeight="1"/>
    <row r="728" ht="24" customHeight="1"/>
    <row r="729" ht="24" customHeight="1"/>
    <row r="730" ht="24" customHeight="1"/>
    <row r="731" ht="24" customHeight="1"/>
    <row r="732" ht="24" customHeight="1"/>
    <row r="733" ht="24" customHeight="1"/>
    <row r="734" ht="24" customHeight="1"/>
    <row r="735" ht="24" customHeight="1"/>
    <row r="736" ht="24" customHeight="1"/>
    <row r="737" ht="24" customHeight="1"/>
    <row r="738" ht="24" customHeight="1"/>
    <row r="739" ht="24" customHeight="1"/>
    <row r="740" ht="24" customHeight="1"/>
    <row r="741" ht="24" customHeight="1"/>
    <row r="742" ht="24" customHeight="1"/>
    <row r="743" ht="24" customHeight="1"/>
    <row r="744" ht="24" customHeight="1"/>
    <row r="745" ht="24" customHeight="1"/>
    <row r="746" ht="24" customHeight="1"/>
    <row r="747" ht="24" customHeight="1"/>
    <row r="748" ht="24" customHeight="1"/>
    <row r="749" ht="24" customHeight="1"/>
    <row r="750" ht="24" customHeight="1"/>
    <row r="751" ht="24" customHeight="1"/>
    <row r="752" ht="24" customHeight="1"/>
    <row r="753" ht="24" customHeight="1"/>
    <row r="754" ht="24" customHeight="1"/>
    <row r="755" ht="24" customHeight="1"/>
    <row r="756" ht="24" customHeight="1"/>
    <row r="757" ht="24" customHeight="1"/>
    <row r="758" ht="24" customHeight="1"/>
    <row r="759" ht="24" customHeight="1"/>
    <row r="760" ht="24" customHeight="1"/>
    <row r="761" ht="24" customHeight="1"/>
    <row r="762" ht="24" customHeight="1"/>
    <row r="763" ht="24" customHeight="1"/>
    <row r="764" ht="24" customHeight="1"/>
    <row r="765" ht="24" customHeight="1"/>
    <row r="766" ht="24" customHeight="1"/>
    <row r="767" ht="24" customHeight="1"/>
    <row r="768" ht="24" customHeight="1"/>
    <row r="769" ht="24" customHeight="1"/>
    <row r="770" ht="24" customHeight="1"/>
    <row r="771" ht="24" customHeight="1"/>
    <row r="772" ht="24" customHeight="1"/>
    <row r="773" ht="24" customHeight="1"/>
    <row r="774" ht="24" customHeight="1"/>
    <row r="775" ht="24" customHeight="1"/>
    <row r="776" ht="24" customHeight="1"/>
    <row r="777" ht="24" customHeight="1"/>
    <row r="778" ht="24" customHeight="1"/>
    <row r="779" ht="24" customHeight="1"/>
    <row r="780" ht="24" customHeight="1"/>
    <row r="781" ht="24" customHeight="1"/>
    <row r="782" ht="24" customHeight="1"/>
    <row r="783" ht="24" customHeight="1"/>
    <row r="784" ht="24" customHeight="1"/>
    <row r="785" ht="24" customHeight="1"/>
    <row r="786" ht="24" customHeight="1"/>
    <row r="787" ht="24" customHeight="1"/>
    <row r="788" ht="24" customHeight="1"/>
    <row r="789" ht="24" customHeight="1"/>
    <row r="790" ht="24" customHeight="1"/>
    <row r="791" ht="24" customHeight="1"/>
    <row r="792" ht="24" customHeight="1"/>
    <row r="793" ht="24" customHeight="1"/>
    <row r="794" ht="24" customHeight="1"/>
    <row r="795" ht="24" customHeight="1"/>
    <row r="796" ht="24" customHeight="1"/>
    <row r="797" ht="24" customHeight="1"/>
    <row r="798" ht="24" customHeight="1"/>
    <row r="799" ht="24" customHeight="1"/>
    <row r="800" ht="24" customHeight="1"/>
    <row r="801" ht="24" customHeight="1"/>
    <row r="802" ht="24" customHeight="1"/>
    <row r="803" ht="24" customHeight="1"/>
    <row r="804" ht="24" customHeight="1"/>
    <row r="805" ht="24" customHeight="1"/>
    <row r="806" ht="24" customHeight="1"/>
    <row r="807" ht="24" customHeight="1"/>
    <row r="808" ht="24" customHeight="1"/>
    <row r="809" ht="24" customHeight="1"/>
    <row r="810" ht="24" customHeight="1"/>
    <row r="811" ht="24" customHeight="1"/>
    <row r="812" ht="24" customHeight="1"/>
    <row r="813" ht="24" customHeight="1"/>
    <row r="814" ht="24" customHeight="1"/>
    <row r="815" ht="24" customHeight="1"/>
    <row r="816" ht="24" customHeight="1"/>
    <row r="817" ht="24" customHeight="1"/>
    <row r="818" ht="24" customHeight="1"/>
    <row r="819" ht="24" customHeight="1"/>
    <row r="820" ht="24" customHeight="1"/>
    <row r="821" ht="24" customHeight="1"/>
    <row r="822" ht="24" customHeight="1"/>
    <row r="823" ht="24" customHeight="1"/>
    <row r="824" ht="24" customHeight="1"/>
    <row r="825" ht="24" customHeight="1"/>
    <row r="826" ht="24" customHeight="1"/>
    <row r="827" ht="24" customHeight="1"/>
    <row r="828" ht="24" customHeight="1"/>
    <row r="829" ht="24" customHeight="1"/>
    <row r="830" ht="24" customHeight="1"/>
    <row r="831" ht="24" customHeight="1"/>
    <row r="832" ht="24" customHeight="1"/>
    <row r="833" ht="24" customHeight="1"/>
    <row r="834" ht="24" customHeight="1"/>
    <row r="835" ht="24" customHeight="1"/>
    <row r="836" ht="24" customHeight="1"/>
    <row r="837" ht="24" customHeight="1"/>
    <row r="838" ht="24" customHeight="1"/>
    <row r="839" ht="24" customHeight="1"/>
    <row r="840" ht="24" customHeight="1"/>
    <row r="841" ht="24" customHeight="1"/>
    <row r="842" ht="24" customHeight="1"/>
    <row r="843" ht="24" customHeight="1"/>
    <row r="844" ht="24" customHeight="1"/>
    <row r="845" ht="24" customHeight="1"/>
    <row r="846" ht="24" customHeight="1"/>
    <row r="847" ht="24" customHeight="1"/>
    <row r="848" ht="24" customHeight="1"/>
    <row r="849" ht="24" customHeight="1"/>
    <row r="850" ht="24" customHeight="1"/>
    <row r="851" ht="24" customHeight="1"/>
    <row r="852" ht="24" customHeight="1"/>
    <row r="853" ht="24" customHeight="1"/>
    <row r="854" ht="24" customHeight="1"/>
    <row r="855" ht="24" customHeight="1"/>
    <row r="856" ht="24" customHeight="1"/>
    <row r="857" ht="24" customHeight="1"/>
    <row r="858" ht="24" customHeight="1"/>
    <row r="859" ht="24" customHeight="1"/>
    <row r="860" ht="24" customHeight="1"/>
    <row r="861" ht="24" customHeight="1"/>
    <row r="862" ht="24" customHeight="1"/>
    <row r="863" ht="24" customHeight="1"/>
    <row r="864" ht="24" customHeight="1"/>
    <row r="865" ht="24" customHeight="1"/>
    <row r="866" ht="24" customHeight="1"/>
    <row r="867" ht="24" customHeight="1"/>
    <row r="868" ht="24" customHeight="1"/>
    <row r="869" ht="24" customHeight="1"/>
    <row r="870" ht="24" customHeight="1"/>
    <row r="871" ht="24" customHeight="1"/>
    <row r="872" ht="24" customHeight="1"/>
    <row r="873" ht="24" customHeight="1"/>
    <row r="874" ht="24" customHeight="1"/>
    <row r="875" ht="24" customHeight="1"/>
    <row r="876" ht="24" customHeight="1"/>
    <row r="877" ht="24" customHeight="1"/>
    <row r="878" ht="24" customHeight="1"/>
    <row r="879" ht="24" customHeight="1"/>
    <row r="880" ht="24" customHeight="1"/>
    <row r="881" ht="24" customHeight="1"/>
    <row r="882" ht="24" customHeight="1"/>
    <row r="883" ht="24" customHeight="1"/>
    <row r="884" ht="24" customHeight="1"/>
    <row r="885" ht="24" customHeight="1"/>
    <row r="886" ht="24" customHeight="1"/>
    <row r="887" ht="24" customHeight="1"/>
    <row r="888" ht="24" customHeight="1"/>
    <row r="889" ht="24" customHeight="1"/>
    <row r="890" ht="24" customHeight="1"/>
    <row r="891" ht="24" customHeight="1"/>
    <row r="892" ht="24" customHeight="1"/>
    <row r="893" ht="24" customHeight="1"/>
    <row r="894" ht="24" customHeight="1"/>
    <row r="895" ht="24" customHeight="1"/>
    <row r="896" ht="24" customHeight="1"/>
    <row r="897" ht="24" customHeight="1"/>
    <row r="898" ht="24" customHeight="1"/>
    <row r="899" ht="24" customHeight="1"/>
    <row r="900" ht="24" customHeight="1"/>
    <row r="901" ht="24" customHeight="1"/>
    <row r="902" ht="24" customHeight="1"/>
    <row r="903" ht="24" customHeight="1"/>
    <row r="904" ht="24" customHeight="1"/>
    <row r="905" ht="24" customHeight="1"/>
    <row r="906" ht="24" customHeight="1"/>
    <row r="907" ht="24" customHeight="1"/>
    <row r="908" ht="24" customHeight="1"/>
    <row r="909" ht="24" customHeight="1"/>
    <row r="910" ht="24" customHeight="1"/>
    <row r="911" ht="24" customHeight="1"/>
    <row r="912" ht="24" customHeight="1"/>
    <row r="913" ht="24" customHeight="1"/>
    <row r="914" ht="24" customHeight="1"/>
    <row r="915" ht="24" customHeight="1"/>
    <row r="916" ht="24" customHeight="1"/>
    <row r="917" ht="24" customHeight="1"/>
    <row r="918" ht="24" customHeight="1"/>
    <row r="919" ht="24" customHeight="1"/>
    <row r="920" ht="24" customHeight="1"/>
    <row r="921" ht="24" customHeight="1"/>
    <row r="922" ht="24" customHeight="1"/>
    <row r="923" ht="24" customHeight="1"/>
    <row r="924" ht="24" customHeight="1"/>
    <row r="925" ht="24" customHeight="1"/>
    <row r="926" ht="24" customHeight="1"/>
    <row r="927" ht="24" customHeight="1"/>
    <row r="928" ht="24" customHeight="1"/>
    <row r="929" ht="24" customHeight="1"/>
    <row r="930" ht="24" customHeight="1"/>
    <row r="931" ht="24" customHeight="1"/>
    <row r="932" ht="24" customHeight="1"/>
    <row r="933" ht="24" customHeight="1"/>
    <row r="934" ht="24" customHeight="1"/>
    <row r="935" ht="24" customHeight="1"/>
    <row r="936" ht="24" customHeight="1"/>
    <row r="937" ht="24" customHeight="1"/>
    <row r="938" ht="24" customHeight="1"/>
    <row r="939" ht="24" customHeight="1"/>
    <row r="940" ht="24" customHeight="1"/>
    <row r="941" ht="24" customHeight="1"/>
    <row r="942" ht="24" customHeight="1"/>
    <row r="943" ht="24" customHeight="1"/>
    <row r="944" ht="24" customHeight="1"/>
    <row r="945" ht="24" customHeight="1"/>
    <row r="946" ht="24" customHeight="1"/>
    <row r="947" ht="24" customHeight="1"/>
    <row r="948" ht="24" customHeight="1"/>
    <row r="949" ht="24" customHeight="1"/>
    <row r="950" ht="24" customHeight="1"/>
    <row r="951" ht="24" customHeight="1"/>
    <row r="952" ht="24" customHeight="1"/>
    <row r="953" ht="24" customHeight="1"/>
    <row r="954" ht="24" customHeight="1"/>
    <row r="955" ht="24" customHeight="1"/>
    <row r="956" ht="24" customHeight="1"/>
    <row r="957" ht="24" customHeight="1"/>
    <row r="958" ht="24" customHeight="1"/>
    <row r="959" ht="24" customHeight="1"/>
    <row r="960" ht="24" customHeight="1"/>
    <row r="961" ht="24" customHeight="1"/>
    <row r="962" ht="24" customHeight="1"/>
    <row r="963" ht="24" customHeight="1"/>
    <row r="964" ht="24" customHeight="1"/>
    <row r="965" ht="24" customHeight="1"/>
    <row r="966" ht="24" customHeight="1"/>
    <row r="967" ht="24" customHeight="1"/>
    <row r="968" ht="24" customHeight="1"/>
    <row r="969" ht="24" customHeight="1"/>
    <row r="970" ht="24" customHeight="1"/>
    <row r="971" ht="24" customHeight="1"/>
    <row r="972" ht="24" customHeight="1"/>
    <row r="973" ht="24" customHeight="1"/>
    <row r="974" ht="24" customHeight="1"/>
    <row r="975" ht="24" customHeight="1"/>
    <row r="976" ht="24" customHeight="1"/>
    <row r="977" ht="24" customHeight="1"/>
    <row r="978" ht="24" customHeight="1"/>
    <row r="979" ht="24" customHeight="1"/>
    <row r="980" ht="24" customHeight="1"/>
    <row r="981" ht="24" customHeight="1"/>
    <row r="982" ht="24" customHeight="1"/>
    <row r="983" ht="24" customHeight="1"/>
    <row r="984" ht="24" customHeight="1"/>
    <row r="985" ht="24" customHeight="1"/>
    <row r="986" ht="24" customHeight="1"/>
    <row r="987" ht="24" customHeight="1"/>
    <row r="988" ht="24" customHeight="1"/>
  </sheetData>
  <dataValidations count="3">
    <dataValidation type="list" allowBlank="1" showErrorMessage="1" sqref="K3:K67" xr:uid="{1311294C-1D67-45FF-9288-8129C2042965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ErrorMessage="1" sqref="L81 L3:L67" xr:uid="{00000000-0002-0000-0100-000001000000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ErrorMessage="1" sqref="J3:J67" xr:uid="{95A8F499-BA45-4E04-8038-5716867A78E4}">
      <formula1>"พ.ร.บ. งบประมาณรายจ่าย,อื่น ๆ"</formula1>
    </dataValidation>
  </dataValidations>
  <pageMargins left="0.7" right="0.7" top="0.75" bottom="0.75" header="0" footer="0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workbookViewId="0"/>
  </sheetViews>
  <sheetFormatPr defaultColWidth="14.453125" defaultRowHeight="15" customHeight="1"/>
  <cols>
    <col min="1" max="26" width="8.7265625" customWidth="1"/>
  </cols>
  <sheetData>
    <row r="1" spans="1:3" ht="14.25" customHeight="1">
      <c r="A1" s="1" t="s">
        <v>29</v>
      </c>
      <c r="B1" s="1" t="s">
        <v>30</v>
      </c>
      <c r="C1" s="1" t="s">
        <v>31</v>
      </c>
    </row>
    <row r="2" spans="1:3" ht="14.25" customHeight="1">
      <c r="A2" s="1" t="s">
        <v>32</v>
      </c>
      <c r="B2" s="1" t="s">
        <v>33</v>
      </c>
      <c r="C2" s="1" t="s">
        <v>34</v>
      </c>
    </row>
    <row r="3" spans="1:3" ht="14.25" customHeight="1">
      <c r="A3" s="1" t="s">
        <v>35</v>
      </c>
      <c r="B3" s="1" t="s">
        <v>17</v>
      </c>
      <c r="C3" s="1" t="s">
        <v>36</v>
      </c>
    </row>
    <row r="4" spans="1:3" ht="14.25" customHeight="1">
      <c r="A4" s="1" t="s">
        <v>37</v>
      </c>
      <c r="B4" s="1" t="s">
        <v>38</v>
      </c>
      <c r="C4" s="1" t="s">
        <v>39</v>
      </c>
    </row>
    <row r="5" spans="1:3" ht="14.25" customHeight="1">
      <c r="A5" s="1" t="s">
        <v>40</v>
      </c>
      <c r="B5" s="1" t="s">
        <v>41</v>
      </c>
      <c r="C5" s="1" t="s">
        <v>42</v>
      </c>
    </row>
    <row r="6" spans="1:3" ht="14.25" customHeight="1">
      <c r="A6" s="1" t="s">
        <v>43</v>
      </c>
      <c r="B6" s="1" t="s">
        <v>44</v>
      </c>
      <c r="C6" s="1" t="s">
        <v>45</v>
      </c>
    </row>
    <row r="7" spans="1:3" ht="14.25" customHeight="1">
      <c r="A7" s="1" t="s">
        <v>46</v>
      </c>
      <c r="B7" s="1" t="s">
        <v>47</v>
      </c>
      <c r="C7" s="1" t="s">
        <v>48</v>
      </c>
    </row>
    <row r="8" spans="1:3" ht="14.25" customHeight="1">
      <c r="A8" s="1" t="s">
        <v>49</v>
      </c>
      <c r="B8" s="1" t="s">
        <v>50</v>
      </c>
      <c r="C8" s="1" t="s">
        <v>51</v>
      </c>
    </row>
    <row r="9" spans="1:3" ht="14.25" customHeight="1">
      <c r="A9" s="1" t="s">
        <v>52</v>
      </c>
      <c r="B9" s="1" t="s">
        <v>53</v>
      </c>
      <c r="C9" s="1" t="s">
        <v>54</v>
      </c>
    </row>
    <row r="10" spans="1:3" ht="14.25" customHeight="1">
      <c r="A10" s="1" t="s">
        <v>55</v>
      </c>
      <c r="B10" s="1" t="s">
        <v>56</v>
      </c>
      <c r="C10" s="1" t="s">
        <v>57</v>
      </c>
    </row>
    <row r="11" spans="1:3" ht="14.25" customHeight="1">
      <c r="A11" s="1" t="s">
        <v>58</v>
      </c>
      <c r="B11" s="1" t="s">
        <v>59</v>
      </c>
      <c r="C11" s="1" t="s">
        <v>60</v>
      </c>
    </row>
    <row r="12" spans="1:3" ht="14.25" customHeight="1">
      <c r="A12" s="1" t="s">
        <v>61</v>
      </c>
      <c r="B12" s="1" t="s">
        <v>62</v>
      </c>
      <c r="C12" s="1" t="s">
        <v>63</v>
      </c>
    </row>
    <row r="13" spans="1:3" ht="14.25" customHeight="1">
      <c r="A13" s="1" t="s">
        <v>64</v>
      </c>
      <c r="B13" s="1" t="s">
        <v>65</v>
      </c>
      <c r="C13" s="1" t="s">
        <v>66</v>
      </c>
    </row>
    <row r="14" spans="1:3" ht="14.25" customHeight="1">
      <c r="A14" s="1" t="s">
        <v>67</v>
      </c>
      <c r="B14" s="1" t="s">
        <v>68</v>
      </c>
      <c r="C14" s="1" t="s">
        <v>69</v>
      </c>
    </row>
    <row r="15" spans="1:3" ht="14.25" customHeight="1">
      <c r="A15" s="1" t="s">
        <v>70</v>
      </c>
      <c r="B15" s="1" t="s">
        <v>71</v>
      </c>
      <c r="C15" s="1" t="s">
        <v>72</v>
      </c>
    </row>
    <row r="16" spans="1:3" ht="14.25" customHeight="1">
      <c r="A16" s="1" t="s">
        <v>73</v>
      </c>
      <c r="B16" s="1" t="s">
        <v>74</v>
      </c>
      <c r="C16" s="1" t="s">
        <v>75</v>
      </c>
    </row>
    <row r="17" spans="1:3" ht="14.25" customHeight="1">
      <c r="A17" s="1" t="s">
        <v>76</v>
      </c>
      <c r="B17" s="1" t="s">
        <v>77</v>
      </c>
      <c r="C17" s="1" t="s">
        <v>78</v>
      </c>
    </row>
    <row r="18" spans="1:3" ht="14.25" customHeight="1">
      <c r="A18" s="1" t="s">
        <v>79</v>
      </c>
      <c r="C18" s="1" t="s">
        <v>80</v>
      </c>
    </row>
    <row r="19" spans="1:3" ht="14.25" customHeight="1">
      <c r="A19" s="1" t="s">
        <v>81</v>
      </c>
      <c r="C19" s="1" t="s">
        <v>82</v>
      </c>
    </row>
    <row r="20" spans="1:3" ht="14.25" customHeight="1">
      <c r="A20" s="1" t="s">
        <v>83</v>
      </c>
      <c r="C20" s="1" t="s">
        <v>84</v>
      </c>
    </row>
    <row r="21" spans="1:3" ht="14.25" customHeight="1">
      <c r="A21" s="1" t="s">
        <v>85</v>
      </c>
      <c r="C21" s="1" t="s">
        <v>86</v>
      </c>
    </row>
    <row r="22" spans="1:3" ht="14.25" customHeight="1">
      <c r="C22" s="1" t="s">
        <v>87</v>
      </c>
    </row>
    <row r="23" spans="1:3" ht="14.25" customHeight="1">
      <c r="C23" s="1" t="s">
        <v>88</v>
      </c>
    </row>
    <row r="24" spans="1:3" ht="14.25" customHeight="1">
      <c r="C24" s="1" t="s">
        <v>89</v>
      </c>
    </row>
    <row r="25" spans="1:3" ht="14.25" customHeight="1">
      <c r="C25" s="1" t="s">
        <v>90</v>
      </c>
    </row>
    <row r="26" spans="1:3" ht="14.25" customHeight="1">
      <c r="C26" s="1" t="s">
        <v>91</v>
      </c>
    </row>
    <row r="27" spans="1:3" ht="14.25" customHeight="1">
      <c r="C27" s="1" t="s">
        <v>92</v>
      </c>
    </row>
    <row r="28" spans="1:3" ht="14.25" customHeight="1">
      <c r="C28" s="1" t="s">
        <v>93</v>
      </c>
    </row>
    <row r="29" spans="1:3" ht="14.25" customHeight="1">
      <c r="C29" s="1" t="s">
        <v>94</v>
      </c>
    </row>
    <row r="30" spans="1:3" ht="14.25" customHeight="1">
      <c r="C30" s="1" t="s">
        <v>95</v>
      </c>
    </row>
    <row r="31" spans="1:3" ht="14.25" customHeight="1">
      <c r="C31" s="1" t="s">
        <v>96</v>
      </c>
    </row>
    <row r="32" spans="1:3" ht="14.25" customHeight="1">
      <c r="C32" s="1" t="s">
        <v>97</v>
      </c>
    </row>
    <row r="33" spans="3:3" ht="14.25" customHeight="1">
      <c r="C33" s="1" t="s">
        <v>98</v>
      </c>
    </row>
    <row r="34" spans="3:3" ht="14.25" customHeight="1">
      <c r="C34" s="1" t="s">
        <v>99</v>
      </c>
    </row>
    <row r="35" spans="3:3" ht="14.25" customHeight="1">
      <c r="C35" s="1" t="s">
        <v>100</v>
      </c>
    </row>
    <row r="36" spans="3:3" ht="14.25" customHeight="1">
      <c r="C36" s="1" t="s">
        <v>101</v>
      </c>
    </row>
    <row r="37" spans="3:3" ht="14.25" customHeight="1">
      <c r="C37" s="1" t="s">
        <v>102</v>
      </c>
    </row>
    <row r="38" spans="3:3" ht="14.25" customHeight="1">
      <c r="C38" s="1" t="s">
        <v>103</v>
      </c>
    </row>
    <row r="39" spans="3:3" ht="14.25" customHeight="1">
      <c r="C39" s="1" t="s">
        <v>104</v>
      </c>
    </row>
    <row r="40" spans="3:3" ht="14.25" customHeight="1">
      <c r="C40" s="1" t="s">
        <v>105</v>
      </c>
    </row>
    <row r="41" spans="3:3" ht="14.25" customHeight="1">
      <c r="C41" s="1" t="s">
        <v>106</v>
      </c>
    </row>
    <row r="42" spans="3:3" ht="14.25" customHeight="1">
      <c r="C42" s="1" t="s">
        <v>107</v>
      </c>
    </row>
    <row r="43" spans="3:3" ht="14.25" customHeight="1">
      <c r="C43" s="1" t="s">
        <v>108</v>
      </c>
    </row>
    <row r="44" spans="3:3" ht="14.25" customHeight="1">
      <c r="C44" s="1" t="s">
        <v>109</v>
      </c>
    </row>
    <row r="45" spans="3:3" ht="14.25" customHeight="1">
      <c r="C45" s="1" t="s">
        <v>110</v>
      </c>
    </row>
    <row r="46" spans="3:3" ht="14.25" customHeight="1">
      <c r="C46" s="1" t="s">
        <v>111</v>
      </c>
    </row>
    <row r="47" spans="3:3" ht="14.25" customHeight="1">
      <c r="C47" s="1" t="s">
        <v>112</v>
      </c>
    </row>
    <row r="48" spans="3:3" ht="14.25" customHeight="1">
      <c r="C48" s="1" t="s">
        <v>113</v>
      </c>
    </row>
    <row r="49" spans="3:3" ht="14.25" customHeight="1">
      <c r="C49" s="1" t="s">
        <v>114</v>
      </c>
    </row>
    <row r="50" spans="3:3" ht="14.25" customHeight="1">
      <c r="C50" s="1" t="s">
        <v>115</v>
      </c>
    </row>
    <row r="51" spans="3:3" ht="14.25" customHeight="1">
      <c r="C51" s="1" t="s">
        <v>116</v>
      </c>
    </row>
    <row r="52" spans="3:3" ht="14.25" customHeight="1">
      <c r="C52" s="1" t="s">
        <v>117</v>
      </c>
    </row>
    <row r="53" spans="3:3" ht="14.25" customHeight="1">
      <c r="C53" s="1" t="s">
        <v>118</v>
      </c>
    </row>
    <row r="54" spans="3:3" ht="14.25" customHeight="1">
      <c r="C54" s="1" t="s">
        <v>119</v>
      </c>
    </row>
    <row r="55" spans="3:3" ht="14.25" customHeight="1">
      <c r="C55" s="1" t="s">
        <v>120</v>
      </c>
    </row>
    <row r="56" spans="3:3" ht="14.25" customHeight="1">
      <c r="C56" s="1" t="s">
        <v>121</v>
      </c>
    </row>
    <row r="57" spans="3:3" ht="14.25" customHeight="1">
      <c r="C57" s="1" t="s">
        <v>122</v>
      </c>
    </row>
    <row r="58" spans="3:3" ht="14.25" customHeight="1">
      <c r="C58" s="1" t="s">
        <v>123</v>
      </c>
    </row>
    <row r="59" spans="3:3" ht="14.25" customHeight="1">
      <c r="C59" s="1" t="s">
        <v>124</v>
      </c>
    </row>
    <row r="60" spans="3:3" ht="14.25" customHeight="1">
      <c r="C60" s="1" t="s">
        <v>125</v>
      </c>
    </row>
    <row r="61" spans="3:3" ht="14.25" customHeight="1">
      <c r="C61" s="1" t="s">
        <v>126</v>
      </c>
    </row>
    <row r="62" spans="3:3" ht="14.25" customHeight="1">
      <c r="C62" s="1" t="s">
        <v>127</v>
      </c>
    </row>
    <row r="63" spans="3:3" ht="14.25" customHeight="1">
      <c r="C63" s="1" t="s">
        <v>128</v>
      </c>
    </row>
    <row r="64" spans="3:3" ht="14.25" customHeight="1">
      <c r="C64" s="1" t="s">
        <v>129</v>
      </c>
    </row>
    <row r="65" spans="3:3" ht="14.25" customHeight="1">
      <c r="C65" s="1" t="s">
        <v>130</v>
      </c>
    </row>
    <row r="66" spans="3:3" ht="14.25" customHeight="1">
      <c r="C66" s="1" t="s">
        <v>131</v>
      </c>
    </row>
    <row r="67" spans="3:3" ht="14.25" customHeight="1">
      <c r="C67" s="1" t="s">
        <v>132</v>
      </c>
    </row>
    <row r="68" spans="3:3" ht="14.25" customHeight="1">
      <c r="C68" s="1" t="s">
        <v>133</v>
      </c>
    </row>
    <row r="69" spans="3:3" ht="14.25" customHeight="1">
      <c r="C69" s="1" t="s">
        <v>134</v>
      </c>
    </row>
    <row r="70" spans="3:3" ht="14.25" customHeight="1">
      <c r="C70" s="1" t="s">
        <v>135</v>
      </c>
    </row>
    <row r="71" spans="3:3" ht="14.25" customHeight="1">
      <c r="C71" s="1" t="s">
        <v>136</v>
      </c>
    </row>
    <row r="72" spans="3:3" ht="14.25" customHeight="1">
      <c r="C72" s="1" t="s">
        <v>137</v>
      </c>
    </row>
    <row r="73" spans="3:3" ht="14.25" customHeight="1">
      <c r="C73" s="1" t="s">
        <v>138</v>
      </c>
    </row>
    <row r="74" spans="3:3" ht="14.25" customHeight="1">
      <c r="C74" s="1" t="s">
        <v>139</v>
      </c>
    </row>
    <row r="75" spans="3:3" ht="14.25" customHeight="1">
      <c r="C75" s="1" t="s">
        <v>140</v>
      </c>
    </row>
    <row r="76" spans="3:3" ht="14.25" customHeight="1">
      <c r="C76" s="1" t="s">
        <v>141</v>
      </c>
    </row>
    <row r="77" spans="3:3" ht="14.25" customHeight="1">
      <c r="C77" s="1" t="s">
        <v>142</v>
      </c>
    </row>
    <row r="78" spans="3:3" ht="14.25" customHeight="1">
      <c r="C78" s="1" t="s">
        <v>143</v>
      </c>
    </row>
    <row r="79" spans="3:3" ht="14.25" customHeight="1"/>
    <row r="80" spans="3:3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ThinkBook</dc:creator>
  <cp:lastModifiedBy>ThinkBook</cp:lastModifiedBy>
  <cp:lastPrinted>2024-06-25T04:42:52Z</cp:lastPrinted>
  <dcterms:created xsi:type="dcterms:W3CDTF">2024-02-15T08:07:09Z</dcterms:created>
  <dcterms:modified xsi:type="dcterms:W3CDTF">2024-10-02T03:15:11Z</dcterms:modified>
</cp:coreProperties>
</file>